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90" windowWidth="15480" windowHeight="6735" activeTab="0"/>
  </bookViews>
  <sheets>
    <sheet name="toediening diagnostiek" sheetId="1" r:id="rId1"/>
    <sheet name="toediening therapie" sheetId="2" r:id="rId2"/>
    <sheet name="scan diagnostiek" sheetId="3" r:id="rId3"/>
    <sheet name="ingekapselde bronnen in gebruik" sheetId="4" r:id="rId4"/>
  </sheets>
  <definedNames>
    <definedName name="_xlnm.Print_Area" localSheetId="3">'ingekapselde bronnen in gebruik'!$A$1:$O$41</definedName>
    <definedName name="_xlnm.Print_Area" localSheetId="2">'scan diagnostiek'!$A$1:$O$53</definedName>
    <definedName name="_xlnm.Print_Area" localSheetId="0">'toediening diagnostiek'!$A$1:$O$50</definedName>
    <definedName name="_xlnm.Print_Area" localSheetId="1">'toediening therapie'!$A$1:$N$41</definedName>
  </definedNames>
  <calcPr fullCalcOnLoad="1"/>
</workbook>
</file>

<file path=xl/sharedStrings.xml><?xml version="1.0" encoding="utf-8"?>
<sst xmlns="http://schemas.openxmlformats.org/spreadsheetml/2006/main" count="317" uniqueCount="114">
  <si>
    <t>Radiofarmacon</t>
  </si>
  <si>
    <t>(MBq)</t>
  </si>
  <si>
    <t>Ga-67 citraat</t>
  </si>
  <si>
    <t>I-123 amfetamine</t>
  </si>
  <si>
    <t>I-123-MIBG</t>
  </si>
  <si>
    <t>Tc-99m erytrocyten</t>
  </si>
  <si>
    <t>Tc-99m-fosfonaat</t>
  </si>
  <si>
    <t>Tc-99m-pertechnetaat</t>
  </si>
  <si>
    <t>Tl-201-chloride</t>
  </si>
  <si>
    <t>F-18-FDG</t>
  </si>
  <si>
    <t>Toelichting</t>
  </si>
  <si>
    <t>I-131-jodide hyperfunctie</t>
  </si>
  <si>
    <t>I-131-jodide schildklierca</t>
  </si>
  <si>
    <t>Re-186-HEDP</t>
  </si>
  <si>
    <t>Sm-153-EDTMP</t>
  </si>
  <si>
    <t>( min)</t>
  </si>
  <si>
    <t>(#/jaar)</t>
  </si>
  <si>
    <t>In-111 oxinaat</t>
  </si>
  <si>
    <t>Tc-99m-tetrofosmine</t>
  </si>
  <si>
    <t>dosis- tempo</t>
  </si>
  <si>
    <t>Tc-99m-nanocolloid</t>
  </si>
  <si>
    <t>Handeling: intraveneuze injectie</t>
  </si>
  <si>
    <t>[mm]</t>
  </si>
  <si>
    <t>[# HVL-dikten]</t>
  </si>
  <si>
    <t>[m]</t>
  </si>
  <si>
    <t>I-131-jodide poliklinisch</t>
  </si>
  <si>
    <t>Externe doses bij reguliere toediening van radiofarmaca voor diagnostiek.</t>
  </si>
  <si>
    <t>gem. activiteit</t>
  </si>
  <si>
    <t>fractie van de activiteit</t>
  </si>
  <si>
    <t>tijdsduur handeling</t>
  </si>
  <si>
    <t>dikte Pb afscherming bron</t>
  </si>
  <si>
    <t>aantal HVL-dikten Pb</t>
  </si>
  <si>
    <t>afstand tot bron</t>
  </si>
  <si>
    <t>transmissie  T</t>
  </si>
  <si>
    <t>Index dosis-tempo (dosistempo/ref_dosis 1)</t>
  </si>
  <si>
    <t>Index jaardosis (jaardosis/ ref_dosis 2)</t>
  </si>
  <si>
    <t>kolom 1</t>
  </si>
  <si>
    <t>kolom 2</t>
  </si>
  <si>
    <t>kolom 3</t>
  </si>
  <si>
    <t>kolom 4</t>
  </si>
  <si>
    <t xml:space="preserve">kolom 5 </t>
  </si>
  <si>
    <t>kolom 6</t>
  </si>
  <si>
    <t>kolom 7</t>
  </si>
  <si>
    <t>kolom 8</t>
  </si>
  <si>
    <t>kolom 9</t>
  </si>
  <si>
    <t>kolom 11</t>
  </si>
  <si>
    <t>kolom 12</t>
  </si>
  <si>
    <t>kolom 13</t>
  </si>
  <si>
    <t>kolom 14</t>
  </si>
  <si>
    <t>naam van het toe te dienen radiofarmacon</t>
  </si>
  <si>
    <t>de tijdsduur dat de handeling duurt in minuten.</t>
  </si>
  <si>
    <t>het aantal handelingen op jaarbasis</t>
  </si>
  <si>
    <t>de dikte van de loodafscherming in mm</t>
  </si>
  <si>
    <t>het aantal halveringsdikten van de loodafscherming</t>
  </si>
  <si>
    <t xml:space="preserve">de transmissie T </t>
  </si>
  <si>
    <t>aantal handelingen per jaar</t>
  </si>
  <si>
    <t>kolom 10</t>
  </si>
  <si>
    <t>jaardosis per handeling</t>
  </si>
  <si>
    <t xml:space="preserve">I-131-jodide </t>
  </si>
  <si>
    <t>Externe doses bij reguliere toediening van radiofarmaca voor therapie.</t>
  </si>
  <si>
    <r>
      <t xml:space="preserve">jaardosis  in </t>
    </r>
    <r>
      <rPr>
        <sz val="10"/>
        <rFont val="Arial"/>
        <family val="2"/>
      </rPr>
      <t>µ</t>
    </r>
    <r>
      <rPr>
        <sz val="10"/>
        <rFont val="Arial"/>
        <family val="0"/>
      </rPr>
      <t>Sv per jaar</t>
    </r>
  </si>
  <si>
    <t>de afstand van de radioactieve bron (spuit) tot de medewerker die de injectie toedient.</t>
  </si>
  <si>
    <t>(µSv/h)</t>
  </si>
  <si>
    <t>(µSv/jaar)</t>
  </si>
  <si>
    <t>cel is rood</t>
  </si>
  <si>
    <t>Externe doses bij regulier scanonderzoek voor diagnostiek</t>
  </si>
  <si>
    <t>Handeling: begeleiding en positionering van de patiënt</t>
  </si>
  <si>
    <t>I-131-jodide **</t>
  </si>
  <si>
    <t>** schildklieruptake&lt;5%</t>
  </si>
  <si>
    <t>fractie van de activiteit die tijdens de handeling een rol speelt, door fysisch of biologisch verval e.d., als vereenvoudiging kan voor deze fractie 1 worden gekozen</t>
  </si>
  <si>
    <t>Handeling: intraveneuze injectie / orale toediening capsule</t>
  </si>
  <si>
    <t>gedurende de handeling</t>
  </si>
  <si>
    <t>voor alle handelingen</t>
  </si>
  <si>
    <t xml:space="preserve">referentiedosis 1  </t>
  </si>
  <si>
    <t xml:space="preserve">referentiedosis 2 </t>
  </si>
  <si>
    <t>referentiedosis</t>
  </si>
  <si>
    <t>index dosistempo is de ratio van het dosistempo per uur en de vastgestelde referentiedosis 1 (10 µSv/uur)</t>
  </si>
  <si>
    <t>index jaardosis is de ratio van de jaardosis (µSv/jaar) en de vastgestelde referentiedosis 2 (1000 µSv/jaar)  voor de desbetreffende handeling</t>
  </si>
  <si>
    <t>m.b.v. Opmaak in Excel kan een voorwaardelijke opmaak gemaakt worden waaraan de waarde in een cel aan moet voldoen. Indien de waarde in een cel een referentiedosis overschrijdt dan wordt dit aangegeven door de kleur rood.</t>
  </si>
  <si>
    <t xml:space="preserve">halverings-dikte in Pb </t>
  </si>
  <si>
    <t>halveringsdikte van lood in mm, referentie Delacroix et al. Radiat.Prot.Dosim. 76 (1998) en IAEA TECDOC-1162, IAEA, Vienna (2000).</t>
  </si>
  <si>
    <t>kolom 15</t>
  </si>
  <si>
    <t>bronconstante             h(10)</t>
  </si>
  <si>
    <t>(µSv/h per MBq op 1m)</t>
  </si>
  <si>
    <t>dosis- tempo H*(10)</t>
  </si>
  <si>
    <t>gemiddelde toegediende activiteit in MBq, voor referentiewaarden zie Aanbevelingen Nucleaire Geneeskunde 2007</t>
  </si>
  <si>
    <t>cel is groen</t>
  </si>
  <si>
    <t>evt. zelf in te vullen velden</t>
  </si>
  <si>
    <t>cel is oranje/bruin</t>
  </si>
  <si>
    <t>resultaatvelden</t>
  </si>
  <si>
    <t>cel is blauw</t>
  </si>
  <si>
    <t>vaste gegevens</t>
  </si>
  <si>
    <t>(µSv/h) gedurende de handeling</t>
  </si>
  <si>
    <t>(µSv/jaar) voor alle handelingen</t>
  </si>
  <si>
    <t xml:space="preserve">kolom 4 </t>
  </si>
  <si>
    <t>kolom 5</t>
  </si>
  <si>
    <t>De uitwerking op basis van een dosistempo referentiedosis ter grootte van 10 µSv per uur en een jaardosis per handeling van 1000 µSv per jaar voor de effectieve dosis per reguliere handeling, is primair bedoeld om inzicht te geven in de betekenis daarvan in de praktijk. De term referentiedosis wordt ook gehanteerd in  ICRP-75.</t>
  </si>
  <si>
    <t>bronconstante h(10)  op 1 meter van de patiënt in µSv per uur per MBq, Uit Aanbevelingen Nucleaire Geneeskunde 2007 ,blz 469.  Voor F-18 uit AAPM Task group 108:PET and PET/CT Shielding Requirements 19 dec. 2005.</t>
  </si>
  <si>
    <t>Externe doses bij regulier gebruik van ingekapselde bronnen voor ijk- en of calibratiedoeleinden</t>
  </si>
  <si>
    <t>Handeling: regulier gebruik van ingekapselde bronnen voor ijkdoeleinden</t>
  </si>
  <si>
    <t>Co-57 flood source</t>
  </si>
  <si>
    <t>Ge-68/ Ga-68 cillinder fantoom</t>
  </si>
  <si>
    <t>Ge-68/Ga-68 pin fantoom</t>
  </si>
  <si>
    <t>naam van de ingekapselde bron</t>
  </si>
  <si>
    <t>activiteit van de ingekapselde bron in MBq</t>
  </si>
  <si>
    <t>fractie van de activiteit die tijdens de handeling een rol speelt, door fysisch verval e.d., als vereenvoudiging kan voor deze fractie 1 worden gekozen</t>
  </si>
  <si>
    <t>de afstand van de radioactieve bron tot de medewerker die de handeling verricht.</t>
  </si>
  <si>
    <r>
      <t xml:space="preserve">bronconstante h(10) in </t>
    </r>
    <r>
      <rPr>
        <sz val="10"/>
        <rFont val="Arial"/>
        <family val="2"/>
      </rPr>
      <t>µ</t>
    </r>
    <r>
      <rPr>
        <sz val="10"/>
        <rFont val="Arial"/>
        <family val="0"/>
      </rPr>
      <t>Sv/h op 1 m afstand van een puntbron met een activiteit van 1 MBq, (Ontleend aan A.S. Keverling Buisman, Handboek radionucliden).</t>
    </r>
  </si>
  <si>
    <r>
      <t xml:space="preserve">bronconstante h(10) in </t>
    </r>
    <r>
      <rPr>
        <sz val="10"/>
        <rFont val="Arial"/>
        <family val="2"/>
      </rPr>
      <t>µ</t>
    </r>
    <r>
      <rPr>
        <sz val="10"/>
        <rFont val="Arial"/>
        <family val="0"/>
      </rPr>
      <t>Sv per uur per MBq op 1 meter van de bron, Ref. MR-AGIS tabel A1 of AS Keverling Buisman; Handboek Radionucliden.</t>
    </r>
  </si>
  <si>
    <t>bronconstante h(10) in µSv per uur per MBq op 1 meter van de bron, Ref. MR-AGIS tabel A1 of AS Keverling Buisman; Handboek Radionucliden.</t>
  </si>
  <si>
    <t>de afstand van de radioactieve bron (patiënt) tot de medewerker die de patiënt positioneert/ begeleid.</t>
  </si>
  <si>
    <t>de afstand van de radioactieve bron (spuit/capsule) tot de medewerkier die de injectie/capsule toedient.</t>
  </si>
  <si>
    <t>het dosistempo in µSv per uur tijdens de handeling</t>
  </si>
  <si>
    <t>referentiedosis 1</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</si>
</sst>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00"/>
    <numFmt numFmtId="174" formatCode="0.0000"/>
    <numFmt numFmtId="175" formatCode="0.0E+00"/>
    <numFmt numFmtId="176" formatCode="0.0E+0"/>
    <numFmt numFmtId="177" formatCode="[&lt;0.1]0.000;0.00"/>
    <numFmt numFmtId="178" formatCode="0.000000"/>
    <numFmt numFmtId="179" formatCode="0.00000"/>
  </numFmts>
  <fonts count="6">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sz val="14"/>
      <name val="Arial"/>
      <family val="2"/>
    </font>
  </fonts>
  <fills count="6">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50"/>
        <bgColor indexed="64"/>
      </patternFill>
    </fill>
    <fill>
      <patternFill patternType="solid">
        <fgColor indexed="51"/>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3">
    <xf numFmtId="0" fontId="0" fillId="0" borderId="0" xfId="0" applyAlignment="1">
      <alignment/>
    </xf>
    <xf numFmtId="0" fontId="4" fillId="2" borderId="0" xfId="0" applyFont="1" applyFill="1" applyAlignment="1">
      <alignment/>
    </xf>
    <xf numFmtId="0" fontId="4" fillId="2" borderId="0" xfId="0" applyFont="1" applyFill="1" applyAlignment="1">
      <alignment horizontal="center"/>
    </xf>
    <xf numFmtId="0" fontId="0" fillId="2" borderId="0" xfId="0" applyFill="1" applyAlignment="1">
      <alignment/>
    </xf>
    <xf numFmtId="0" fontId="0" fillId="0" borderId="0" xfId="0" applyAlignment="1">
      <alignment horizontal="center"/>
    </xf>
    <xf numFmtId="0" fontId="4" fillId="0" borderId="0" xfId="0" applyFont="1" applyAlignment="1">
      <alignment/>
    </xf>
    <xf numFmtId="0" fontId="0" fillId="0" borderId="0" xfId="0" applyAlignment="1">
      <alignment horizontal="left"/>
    </xf>
    <xf numFmtId="0" fontId="4" fillId="2" borderId="0" xfId="0" applyFont="1" applyFill="1" applyAlignment="1">
      <alignment horizontal="center" vertical="top" wrapText="1"/>
    </xf>
    <xf numFmtId="0" fontId="4" fillId="2" borderId="0" xfId="0" applyFont="1" applyFill="1" applyAlignment="1">
      <alignment horizontal="center" vertical="top"/>
    </xf>
    <xf numFmtId="0" fontId="0" fillId="0" borderId="0" xfId="0" applyFill="1" applyAlignment="1">
      <alignment horizontal="center"/>
    </xf>
    <xf numFmtId="0" fontId="0" fillId="0" borderId="0" xfId="0" applyFill="1" applyAlignment="1">
      <alignment/>
    </xf>
    <xf numFmtId="0" fontId="4" fillId="0" borderId="0" xfId="0" applyFont="1" applyFill="1" applyAlignment="1">
      <alignment/>
    </xf>
    <xf numFmtId="0" fontId="4" fillId="0" borderId="0" xfId="0" applyFont="1" applyFill="1" applyAlignment="1">
      <alignment horizontal="center"/>
    </xf>
    <xf numFmtId="0" fontId="5" fillId="0" borderId="0" xfId="0" applyFont="1" applyAlignment="1">
      <alignment/>
    </xf>
    <xf numFmtId="0" fontId="0" fillId="2" borderId="0" xfId="0" applyFill="1" applyAlignment="1">
      <alignment horizontal="center"/>
    </xf>
    <xf numFmtId="0" fontId="0" fillId="0" borderId="0" xfId="0" applyFont="1" applyAlignment="1">
      <alignment/>
    </xf>
    <xf numFmtId="0" fontId="0" fillId="0" borderId="0" xfId="0" applyAlignment="1">
      <alignment vertical="top" wrapText="1"/>
    </xf>
    <xf numFmtId="0" fontId="4" fillId="0" borderId="0" xfId="0" applyFont="1" applyFill="1" applyAlignment="1">
      <alignment horizontal="left"/>
    </xf>
    <xf numFmtId="0" fontId="4" fillId="3" borderId="0" xfId="0" applyFont="1" applyFill="1" applyAlignment="1">
      <alignment horizontal="center"/>
    </xf>
    <xf numFmtId="0" fontId="0" fillId="4" borderId="0" xfId="0" applyFill="1" applyAlignment="1">
      <alignment/>
    </xf>
    <xf numFmtId="0" fontId="0" fillId="4" borderId="0" xfId="0" applyFill="1" applyAlignment="1">
      <alignment horizontal="center"/>
    </xf>
    <xf numFmtId="2" fontId="0" fillId="5" borderId="0" xfId="0" applyNumberFormat="1" applyFill="1" applyAlignment="1">
      <alignment horizontal="center"/>
    </xf>
    <xf numFmtId="172" fontId="0" fillId="5" borderId="0" xfId="0" applyNumberFormat="1" applyFill="1" applyAlignment="1">
      <alignment horizontal="center"/>
    </xf>
    <xf numFmtId="0" fontId="0" fillId="0" borderId="0" xfId="0" applyAlignment="1">
      <alignment horizontal="left" vertical="top"/>
    </xf>
    <xf numFmtId="0" fontId="0" fillId="0" borderId="0" xfId="0" applyAlignment="1">
      <alignment vertical="top"/>
    </xf>
    <xf numFmtId="0" fontId="4" fillId="2" borderId="0" xfId="0" applyFont="1" applyFill="1" applyAlignment="1">
      <alignment horizontal="center" wrapText="1"/>
    </xf>
    <xf numFmtId="0" fontId="4" fillId="2" borderId="0" xfId="0" applyFont="1" applyFill="1" applyAlignment="1">
      <alignment horizontal="left" vertical="top"/>
    </xf>
    <xf numFmtId="0" fontId="4" fillId="2" borderId="0" xfId="0" applyFont="1" applyFill="1" applyAlignment="1">
      <alignment vertical="top"/>
    </xf>
    <xf numFmtId="0" fontId="0" fillId="2" borderId="0" xfId="0" applyFill="1" applyAlignment="1">
      <alignment vertical="top"/>
    </xf>
    <xf numFmtId="0" fontId="0" fillId="0" borderId="0" xfId="0" applyFont="1" applyAlignment="1">
      <alignment horizontal="left"/>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wrapText="1"/>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53"/>
  <sheetViews>
    <sheetView tabSelected="1" workbookViewId="0" topLeftCell="A1">
      <selection activeCell="A1" sqref="A1"/>
    </sheetView>
  </sheetViews>
  <sheetFormatPr defaultColWidth="9.140625" defaultRowHeight="12.75"/>
  <cols>
    <col min="1" max="1" width="19.140625" style="0" customWidth="1"/>
    <col min="2" max="2" width="9.140625" style="4" customWidth="1"/>
    <col min="3" max="3" width="17.00390625" style="4" customWidth="1"/>
    <col min="4" max="4" width="9.8515625" style="0" customWidth="1"/>
    <col min="5" max="5" width="12.7109375" style="0" customWidth="1"/>
    <col min="6" max="7" width="12.28125" style="0" customWidth="1"/>
    <col min="8" max="9" width="10.7109375" style="0" customWidth="1"/>
    <col min="10" max="10" width="12.57421875" style="0" customWidth="1"/>
    <col min="12" max="12" width="12.421875" style="0" customWidth="1"/>
    <col min="13" max="13" width="15.57421875" style="0" customWidth="1"/>
    <col min="14" max="14" width="11.140625" style="0" customWidth="1"/>
  </cols>
  <sheetData>
    <row r="1" ht="18">
      <c r="A1" s="13" t="s">
        <v>26</v>
      </c>
    </row>
    <row r="3" ht="12.75">
      <c r="A3" s="11" t="s">
        <v>21</v>
      </c>
    </row>
    <row r="4" spans="2:14" ht="12.75">
      <c r="B4" s="12"/>
      <c r="C4" s="9"/>
      <c r="D4" s="10"/>
      <c r="E4" s="10"/>
      <c r="F4" s="10"/>
      <c r="G4" s="10"/>
      <c r="H4" s="10"/>
      <c r="I4" s="10"/>
      <c r="J4" s="10"/>
      <c r="K4" s="10"/>
      <c r="L4" s="10"/>
      <c r="M4" s="10"/>
      <c r="N4" s="10"/>
    </row>
    <row r="5" spans="1:14" ht="12.75">
      <c r="A5" s="11" t="s">
        <v>73</v>
      </c>
      <c r="B5" s="18">
        <v>10</v>
      </c>
      <c r="C5" s="17" t="s">
        <v>92</v>
      </c>
      <c r="D5" s="10"/>
      <c r="E5" s="10"/>
      <c r="F5" s="10"/>
      <c r="G5" s="10"/>
      <c r="H5" s="10"/>
      <c r="I5" s="10"/>
      <c r="J5" s="10"/>
      <c r="K5" s="10"/>
      <c r="L5" s="10"/>
      <c r="M5" s="10"/>
      <c r="N5" s="10"/>
    </row>
    <row r="6" spans="1:14" ht="12.75">
      <c r="A6" s="11" t="s">
        <v>74</v>
      </c>
      <c r="B6" s="18">
        <v>1000</v>
      </c>
      <c r="C6" s="17" t="s">
        <v>93</v>
      </c>
      <c r="D6" s="10"/>
      <c r="E6" s="10"/>
      <c r="F6" s="10"/>
      <c r="G6" s="10"/>
      <c r="H6" s="10"/>
      <c r="I6" s="10"/>
      <c r="J6" s="10"/>
      <c r="K6" s="10"/>
      <c r="L6" s="10"/>
      <c r="M6" s="10"/>
      <c r="N6" s="10"/>
    </row>
    <row r="7" spans="1:14" ht="12.75">
      <c r="A7" s="11"/>
      <c r="B7" s="12"/>
      <c r="C7" s="9"/>
      <c r="D7" s="10"/>
      <c r="E7" s="10"/>
      <c r="F7" s="10"/>
      <c r="G7" s="10"/>
      <c r="H7" s="10"/>
      <c r="I7" s="10"/>
      <c r="J7" s="10"/>
      <c r="K7" s="10"/>
      <c r="L7" s="10"/>
      <c r="M7" s="10"/>
      <c r="N7" s="10"/>
    </row>
    <row r="8" spans="1:14" s="10" customFormat="1" ht="12.75">
      <c r="A8" s="2">
        <v>1</v>
      </c>
      <c r="B8" s="2">
        <v>2</v>
      </c>
      <c r="C8" s="2">
        <v>3</v>
      </c>
      <c r="D8" s="2">
        <v>4</v>
      </c>
      <c r="E8" s="2">
        <v>5</v>
      </c>
      <c r="F8" s="2">
        <v>6</v>
      </c>
      <c r="G8" s="2">
        <v>7</v>
      </c>
      <c r="H8" s="2">
        <v>8</v>
      </c>
      <c r="I8" s="2">
        <v>9</v>
      </c>
      <c r="J8" s="2">
        <v>10</v>
      </c>
      <c r="K8" s="2">
        <v>11</v>
      </c>
      <c r="L8" s="2">
        <v>12</v>
      </c>
      <c r="M8" s="2">
        <v>13</v>
      </c>
      <c r="N8" s="2">
        <v>14</v>
      </c>
    </row>
    <row r="9" spans="1:14" s="10" customFormat="1" ht="12.75">
      <c r="A9" s="3"/>
      <c r="B9" s="14"/>
      <c r="C9" s="14"/>
      <c r="D9" s="3"/>
      <c r="E9" s="3"/>
      <c r="F9" s="3"/>
      <c r="G9" s="3"/>
      <c r="H9" s="3"/>
      <c r="I9" s="3"/>
      <c r="J9" s="3"/>
      <c r="K9" s="3"/>
      <c r="L9" s="3"/>
      <c r="M9" s="3"/>
      <c r="N9" s="3"/>
    </row>
    <row r="10" spans="1:14" ht="51">
      <c r="A10" s="26" t="s">
        <v>0</v>
      </c>
      <c r="B10" s="7" t="s">
        <v>27</v>
      </c>
      <c r="C10" s="7" t="s">
        <v>82</v>
      </c>
      <c r="D10" s="7" t="s">
        <v>29</v>
      </c>
      <c r="E10" s="7" t="s">
        <v>55</v>
      </c>
      <c r="F10" s="7" t="s">
        <v>30</v>
      </c>
      <c r="G10" s="7" t="s">
        <v>79</v>
      </c>
      <c r="H10" s="7" t="s">
        <v>32</v>
      </c>
      <c r="I10" s="7" t="s">
        <v>31</v>
      </c>
      <c r="J10" s="7" t="s">
        <v>33</v>
      </c>
      <c r="K10" s="7" t="s">
        <v>19</v>
      </c>
      <c r="L10" s="7" t="s">
        <v>34</v>
      </c>
      <c r="M10" s="7" t="s">
        <v>57</v>
      </c>
      <c r="N10" s="7" t="s">
        <v>35</v>
      </c>
    </row>
    <row r="11" spans="1:14" ht="25.5">
      <c r="A11" s="1"/>
      <c r="B11" s="2" t="s">
        <v>1</v>
      </c>
      <c r="C11" s="25" t="s">
        <v>83</v>
      </c>
      <c r="D11" s="2" t="s">
        <v>15</v>
      </c>
      <c r="E11" s="2" t="s">
        <v>16</v>
      </c>
      <c r="F11" s="2" t="s">
        <v>22</v>
      </c>
      <c r="G11" s="2" t="s">
        <v>22</v>
      </c>
      <c r="H11" s="2" t="s">
        <v>24</v>
      </c>
      <c r="I11" s="7" t="s">
        <v>23</v>
      </c>
      <c r="J11" s="1"/>
      <c r="K11" s="2" t="s">
        <v>62</v>
      </c>
      <c r="L11" s="2"/>
      <c r="M11" s="2" t="s">
        <v>63</v>
      </c>
      <c r="N11" s="3"/>
    </row>
    <row r="12" spans="1:14" ht="12.75">
      <c r="A12" s="1"/>
      <c r="B12" s="2"/>
      <c r="C12" s="2"/>
      <c r="D12" s="2"/>
      <c r="E12" s="2"/>
      <c r="F12" s="2"/>
      <c r="G12" s="2"/>
      <c r="H12" s="2"/>
      <c r="I12" s="2"/>
      <c r="J12" s="2"/>
      <c r="K12" s="2"/>
      <c r="L12" s="2"/>
      <c r="M12" s="2"/>
      <c r="N12" s="3"/>
    </row>
    <row r="13" spans="1:14" ht="12.75">
      <c r="A13" s="1"/>
      <c r="B13" s="2"/>
      <c r="C13" s="2"/>
      <c r="D13" s="2"/>
      <c r="E13" s="2"/>
      <c r="F13" s="2"/>
      <c r="G13" s="2"/>
      <c r="H13" s="2"/>
      <c r="I13" s="2"/>
      <c r="J13" s="2"/>
      <c r="K13" s="2"/>
      <c r="L13" s="2"/>
      <c r="M13" s="2"/>
      <c r="N13" s="3"/>
    </row>
    <row r="14" spans="1:14" ht="12.75">
      <c r="A14" s="19" t="s">
        <v>9</v>
      </c>
      <c r="B14" s="20">
        <v>400</v>
      </c>
      <c r="C14" s="20">
        <v>0.166</v>
      </c>
      <c r="D14" s="20">
        <v>1</v>
      </c>
      <c r="E14" s="20">
        <v>1000</v>
      </c>
      <c r="F14" s="20">
        <v>12</v>
      </c>
      <c r="G14" s="20">
        <v>6</v>
      </c>
      <c r="H14" s="20">
        <v>0.5</v>
      </c>
      <c r="I14" s="22">
        <f>F14/G14</f>
        <v>2</v>
      </c>
      <c r="J14" s="21">
        <f>2^-(I14)</f>
        <v>0.25</v>
      </c>
      <c r="K14" s="22">
        <f aca="true" t="shared" si="0" ref="K14:K25">B14*C14*J14/(H14^2)</f>
        <v>66.4</v>
      </c>
      <c r="L14" s="22">
        <f>K14/$B$5</f>
        <v>6.640000000000001</v>
      </c>
      <c r="M14" s="22">
        <f aca="true" t="shared" si="1" ref="M14:M25">K14*((D14*E14)/60)</f>
        <v>1106.6666666666667</v>
      </c>
      <c r="N14" s="22">
        <f aca="true" t="shared" si="2" ref="N14:N25">M14/$B$6</f>
        <v>1.1066666666666667</v>
      </c>
    </row>
    <row r="15" spans="1:14" ht="12.75">
      <c r="A15" s="19" t="s">
        <v>2</v>
      </c>
      <c r="B15" s="20">
        <v>150</v>
      </c>
      <c r="C15" s="20">
        <v>0.025</v>
      </c>
      <c r="D15" s="20">
        <v>1</v>
      </c>
      <c r="E15" s="20">
        <v>1</v>
      </c>
      <c r="F15" s="20">
        <v>2</v>
      </c>
      <c r="G15" s="20">
        <v>1</v>
      </c>
      <c r="H15" s="20">
        <v>0.5</v>
      </c>
      <c r="I15" s="22">
        <f aca="true" t="shared" si="3" ref="I15:I25">F15/G15</f>
        <v>2</v>
      </c>
      <c r="J15" s="21">
        <f aca="true" t="shared" si="4" ref="J15:J25">2^-(I15)</f>
        <v>0.25</v>
      </c>
      <c r="K15" s="22">
        <f t="shared" si="0"/>
        <v>3.75</v>
      </c>
      <c r="L15" s="22">
        <f aca="true" t="shared" si="5" ref="L15:L25">K15/$B$5</f>
        <v>0.375</v>
      </c>
      <c r="M15" s="22">
        <f t="shared" si="1"/>
        <v>0.0625</v>
      </c>
      <c r="N15" s="22">
        <f t="shared" si="2"/>
        <v>6.25E-05</v>
      </c>
    </row>
    <row r="16" spans="1:14" ht="12.75">
      <c r="A16" s="19" t="s">
        <v>5</v>
      </c>
      <c r="B16" s="20">
        <v>500</v>
      </c>
      <c r="C16" s="20">
        <v>0.023</v>
      </c>
      <c r="D16" s="20">
        <v>1</v>
      </c>
      <c r="E16" s="20">
        <v>20</v>
      </c>
      <c r="F16" s="20">
        <v>2</v>
      </c>
      <c r="G16" s="20">
        <v>0.7</v>
      </c>
      <c r="H16" s="20">
        <v>0.5</v>
      </c>
      <c r="I16" s="22">
        <f t="shared" si="3"/>
        <v>2.857142857142857</v>
      </c>
      <c r="J16" s="21">
        <f t="shared" si="4"/>
        <v>0.13801118920922656</v>
      </c>
      <c r="K16" s="22">
        <f t="shared" si="0"/>
        <v>6.348514703624422</v>
      </c>
      <c r="L16" s="22">
        <f t="shared" si="5"/>
        <v>0.6348514703624422</v>
      </c>
      <c r="M16" s="22">
        <f t="shared" si="1"/>
        <v>2.116171567874807</v>
      </c>
      <c r="N16" s="22">
        <f t="shared" si="2"/>
        <v>0.002116171567874807</v>
      </c>
    </row>
    <row r="17" spans="1:14" ht="12.75">
      <c r="A17" s="19" t="s">
        <v>6</v>
      </c>
      <c r="B17" s="20">
        <v>400</v>
      </c>
      <c r="C17" s="20">
        <v>0.023</v>
      </c>
      <c r="D17" s="20">
        <v>1</v>
      </c>
      <c r="E17" s="20">
        <v>2500</v>
      </c>
      <c r="F17" s="20">
        <v>2</v>
      </c>
      <c r="G17" s="20">
        <v>0.7</v>
      </c>
      <c r="H17" s="20">
        <v>0.5</v>
      </c>
      <c r="I17" s="22">
        <f t="shared" si="3"/>
        <v>2.857142857142857</v>
      </c>
      <c r="J17" s="21">
        <f t="shared" si="4"/>
        <v>0.13801118920922656</v>
      </c>
      <c r="K17" s="22">
        <f t="shared" si="0"/>
        <v>5.078811762899537</v>
      </c>
      <c r="L17" s="22">
        <f t="shared" si="5"/>
        <v>0.5078811762899538</v>
      </c>
      <c r="M17" s="22">
        <f t="shared" si="1"/>
        <v>211.6171567874807</v>
      </c>
      <c r="N17" s="22">
        <f t="shared" si="2"/>
        <v>0.2116171567874807</v>
      </c>
    </row>
    <row r="18" spans="1:14" ht="12.75">
      <c r="A18" s="19" t="s">
        <v>7</v>
      </c>
      <c r="B18" s="20">
        <v>500</v>
      </c>
      <c r="C18" s="20">
        <v>0.023</v>
      </c>
      <c r="D18" s="20">
        <v>1</v>
      </c>
      <c r="E18" s="20">
        <v>400</v>
      </c>
      <c r="F18" s="20">
        <v>2</v>
      </c>
      <c r="G18" s="20">
        <v>0.7</v>
      </c>
      <c r="H18" s="20">
        <v>0.5</v>
      </c>
      <c r="I18" s="22">
        <f t="shared" si="3"/>
        <v>2.857142857142857</v>
      </c>
      <c r="J18" s="21">
        <f t="shared" si="4"/>
        <v>0.13801118920922656</v>
      </c>
      <c r="K18" s="22">
        <f t="shared" si="0"/>
        <v>6.348514703624422</v>
      </c>
      <c r="L18" s="22">
        <f t="shared" si="5"/>
        <v>0.6348514703624422</v>
      </c>
      <c r="M18" s="22">
        <f t="shared" si="1"/>
        <v>42.32343135749615</v>
      </c>
      <c r="N18" s="22">
        <f t="shared" si="2"/>
        <v>0.042323431357496145</v>
      </c>
    </row>
    <row r="19" spans="1:14" ht="12.75">
      <c r="A19" s="19" t="s">
        <v>18</v>
      </c>
      <c r="B19" s="20">
        <v>400</v>
      </c>
      <c r="C19" s="20">
        <v>0.023</v>
      </c>
      <c r="D19" s="20">
        <v>1</v>
      </c>
      <c r="E19" s="20">
        <v>2500</v>
      </c>
      <c r="F19" s="20">
        <v>2</v>
      </c>
      <c r="G19" s="20">
        <v>0.7</v>
      </c>
      <c r="H19" s="20">
        <v>0.5</v>
      </c>
      <c r="I19" s="22">
        <f t="shared" si="3"/>
        <v>2.857142857142857</v>
      </c>
      <c r="J19" s="21">
        <f t="shared" si="4"/>
        <v>0.13801118920922656</v>
      </c>
      <c r="K19" s="22">
        <f t="shared" si="0"/>
        <v>5.078811762899537</v>
      </c>
      <c r="L19" s="22">
        <f t="shared" si="5"/>
        <v>0.5078811762899538</v>
      </c>
      <c r="M19" s="22">
        <f t="shared" si="1"/>
        <v>211.6171567874807</v>
      </c>
      <c r="N19" s="22">
        <f t="shared" si="2"/>
        <v>0.2116171567874807</v>
      </c>
    </row>
    <row r="20" spans="1:14" ht="12.75">
      <c r="A20" s="19" t="s">
        <v>20</v>
      </c>
      <c r="B20" s="20">
        <v>150</v>
      </c>
      <c r="C20" s="20">
        <v>0.023</v>
      </c>
      <c r="D20" s="20">
        <v>1</v>
      </c>
      <c r="E20" s="20">
        <v>100</v>
      </c>
      <c r="F20" s="20">
        <v>2</v>
      </c>
      <c r="G20" s="20">
        <v>0.7</v>
      </c>
      <c r="H20" s="20">
        <v>0.5</v>
      </c>
      <c r="I20" s="22">
        <f t="shared" si="3"/>
        <v>2.857142857142857</v>
      </c>
      <c r="J20" s="21">
        <f t="shared" si="4"/>
        <v>0.13801118920922656</v>
      </c>
      <c r="K20" s="22">
        <f t="shared" si="0"/>
        <v>1.9045544110873263</v>
      </c>
      <c r="L20" s="22">
        <f t="shared" si="5"/>
        <v>0.19045544110873264</v>
      </c>
      <c r="M20" s="22">
        <f t="shared" si="1"/>
        <v>3.1742573518122104</v>
      </c>
      <c r="N20" s="22">
        <f t="shared" si="2"/>
        <v>0.00317425735181221</v>
      </c>
    </row>
    <row r="21" spans="1:14" ht="12.75">
      <c r="A21" s="19" t="s">
        <v>17</v>
      </c>
      <c r="B21" s="20">
        <v>30</v>
      </c>
      <c r="C21" s="20">
        <v>0.088</v>
      </c>
      <c r="D21" s="20">
        <v>1</v>
      </c>
      <c r="E21" s="20">
        <v>50</v>
      </c>
      <c r="F21" s="20">
        <v>2</v>
      </c>
      <c r="G21" s="20">
        <v>1.4</v>
      </c>
      <c r="H21" s="20">
        <v>0.5</v>
      </c>
      <c r="I21" s="22">
        <f t="shared" si="3"/>
        <v>1.4285714285714286</v>
      </c>
      <c r="J21" s="21">
        <f t="shared" si="4"/>
        <v>0.37149857228423716</v>
      </c>
      <c r="K21" s="22">
        <f t="shared" si="0"/>
        <v>3.923024923321544</v>
      </c>
      <c r="L21" s="22">
        <f t="shared" si="5"/>
        <v>0.3923024923321544</v>
      </c>
      <c r="M21" s="22">
        <f t="shared" si="1"/>
        <v>3.2691874361012867</v>
      </c>
      <c r="N21" s="22">
        <f t="shared" si="2"/>
        <v>0.003269187436101287</v>
      </c>
    </row>
    <row r="22" spans="1:14" ht="12.75">
      <c r="A22" s="19" t="s">
        <v>3</v>
      </c>
      <c r="B22" s="20">
        <v>200</v>
      </c>
      <c r="C22" s="20">
        <v>0.046</v>
      </c>
      <c r="D22" s="20">
        <v>1</v>
      </c>
      <c r="E22" s="20">
        <v>100</v>
      </c>
      <c r="F22" s="20">
        <v>2</v>
      </c>
      <c r="G22" s="20">
        <v>1</v>
      </c>
      <c r="H22" s="20">
        <v>0.5</v>
      </c>
      <c r="I22" s="22">
        <f t="shared" si="3"/>
        <v>2</v>
      </c>
      <c r="J22" s="21">
        <f t="shared" si="4"/>
        <v>0.25</v>
      </c>
      <c r="K22" s="22">
        <f t="shared" si="0"/>
        <v>9.2</v>
      </c>
      <c r="L22" s="22">
        <f t="shared" si="5"/>
        <v>0.9199999999999999</v>
      </c>
      <c r="M22" s="22">
        <f t="shared" si="1"/>
        <v>15.333333333333332</v>
      </c>
      <c r="N22" s="22">
        <f t="shared" si="2"/>
        <v>0.015333333333333332</v>
      </c>
    </row>
    <row r="23" spans="1:14" ht="12.75">
      <c r="A23" s="19" t="s">
        <v>4</v>
      </c>
      <c r="B23" s="20">
        <v>300</v>
      </c>
      <c r="C23" s="20">
        <v>0.046</v>
      </c>
      <c r="D23" s="20">
        <v>1</v>
      </c>
      <c r="E23" s="20">
        <v>4</v>
      </c>
      <c r="F23" s="20">
        <v>2</v>
      </c>
      <c r="G23" s="20">
        <v>1</v>
      </c>
      <c r="H23" s="20">
        <v>0.5</v>
      </c>
      <c r="I23" s="22">
        <f t="shared" si="3"/>
        <v>2</v>
      </c>
      <c r="J23" s="21">
        <f t="shared" si="4"/>
        <v>0.25</v>
      </c>
      <c r="K23" s="22">
        <f t="shared" si="0"/>
        <v>13.799999999999999</v>
      </c>
      <c r="L23" s="22">
        <f t="shared" si="5"/>
        <v>1.38</v>
      </c>
      <c r="M23" s="22">
        <f t="shared" si="1"/>
        <v>0.9199999999999999</v>
      </c>
      <c r="N23" s="22">
        <f t="shared" si="2"/>
        <v>0.0009199999999999999</v>
      </c>
    </row>
    <row r="24" spans="1:14" ht="12.75">
      <c r="A24" s="19" t="s">
        <v>58</v>
      </c>
      <c r="B24" s="20">
        <v>40</v>
      </c>
      <c r="C24" s="20">
        <v>0.066</v>
      </c>
      <c r="D24" s="20">
        <v>1</v>
      </c>
      <c r="E24" s="20">
        <v>7</v>
      </c>
      <c r="F24" s="20">
        <v>2</v>
      </c>
      <c r="G24" s="20">
        <v>3</v>
      </c>
      <c r="H24" s="20">
        <v>0.5</v>
      </c>
      <c r="I24" s="22">
        <f t="shared" si="3"/>
        <v>0.6666666666666666</v>
      </c>
      <c r="J24" s="21">
        <f t="shared" si="4"/>
        <v>0.6299605249474366</v>
      </c>
      <c r="K24" s="22">
        <f t="shared" si="0"/>
        <v>6.652383143444931</v>
      </c>
      <c r="L24" s="22">
        <f t="shared" si="5"/>
        <v>0.6652383143444931</v>
      </c>
      <c r="M24" s="22">
        <f t="shared" si="1"/>
        <v>0.776111366735242</v>
      </c>
      <c r="N24" s="22">
        <f t="shared" si="2"/>
        <v>0.0007761113667352419</v>
      </c>
    </row>
    <row r="25" spans="1:14" ht="12.75">
      <c r="A25" s="19" t="s">
        <v>8</v>
      </c>
      <c r="B25" s="20">
        <v>100</v>
      </c>
      <c r="C25" s="20">
        <v>0.018</v>
      </c>
      <c r="D25" s="20">
        <v>1</v>
      </c>
      <c r="E25" s="20">
        <v>0</v>
      </c>
      <c r="F25" s="20">
        <v>2</v>
      </c>
      <c r="G25" s="20">
        <v>0.5</v>
      </c>
      <c r="H25" s="20">
        <v>0.5</v>
      </c>
      <c r="I25" s="22">
        <f t="shared" si="3"/>
        <v>4</v>
      </c>
      <c r="J25" s="21">
        <f t="shared" si="4"/>
        <v>0.0625</v>
      </c>
      <c r="K25" s="22">
        <f t="shared" si="0"/>
        <v>0.44999999999999996</v>
      </c>
      <c r="L25" s="22">
        <f t="shared" si="5"/>
        <v>0.045</v>
      </c>
      <c r="M25" s="22">
        <f t="shared" si="1"/>
        <v>0</v>
      </c>
      <c r="N25" s="22">
        <f t="shared" si="2"/>
        <v>0</v>
      </c>
    </row>
    <row r="28" ht="12.75">
      <c r="A28" s="5" t="s">
        <v>10</v>
      </c>
    </row>
    <row r="30" spans="1:11" ht="12.75">
      <c r="A30" s="15" t="s">
        <v>75</v>
      </c>
      <c r="B30" s="30" t="s">
        <v>96</v>
      </c>
      <c r="C30" s="30"/>
      <c r="D30" s="30"/>
      <c r="E30" s="30"/>
      <c r="F30" s="30"/>
      <c r="G30" s="30"/>
      <c r="H30" s="30"/>
      <c r="I30" s="30"/>
      <c r="J30" s="30"/>
      <c r="K30" s="30"/>
    </row>
    <row r="31" spans="1:11" ht="12.75">
      <c r="A31" s="5"/>
      <c r="B31" s="30"/>
      <c r="C31" s="30"/>
      <c r="D31" s="30"/>
      <c r="E31" s="30"/>
      <c r="F31" s="30"/>
      <c r="G31" s="30"/>
      <c r="H31" s="30"/>
      <c r="I31" s="30"/>
      <c r="J31" s="30"/>
      <c r="K31" s="30"/>
    </row>
    <row r="32" spans="2:11" ht="12.75">
      <c r="B32" s="32"/>
      <c r="C32" s="32"/>
      <c r="D32" s="32"/>
      <c r="E32" s="32"/>
      <c r="F32" s="32"/>
      <c r="G32" s="32"/>
      <c r="H32" s="32"/>
      <c r="I32" s="32"/>
      <c r="J32" s="32"/>
      <c r="K32" s="32"/>
    </row>
    <row r="33" spans="1:2" ht="12.75">
      <c r="A33" t="s">
        <v>36</v>
      </c>
      <c r="B33" s="6" t="s">
        <v>49</v>
      </c>
    </row>
    <row r="34" spans="1:2" ht="12.75">
      <c r="A34" t="s">
        <v>37</v>
      </c>
      <c r="B34" s="6" t="s">
        <v>85</v>
      </c>
    </row>
    <row r="35" spans="1:11" ht="12.75">
      <c r="A35" t="s">
        <v>38</v>
      </c>
      <c r="B35" s="30" t="s">
        <v>108</v>
      </c>
      <c r="C35" s="31"/>
      <c r="D35" s="31"/>
      <c r="E35" s="31"/>
      <c r="F35" s="31"/>
      <c r="G35" s="31"/>
      <c r="H35" s="31"/>
      <c r="I35" s="31"/>
      <c r="J35" s="31"/>
      <c r="K35" s="31"/>
    </row>
    <row r="36" spans="1:2" ht="12.75">
      <c r="A36" t="s">
        <v>94</v>
      </c>
      <c r="B36" s="6" t="s">
        <v>50</v>
      </c>
    </row>
    <row r="37" spans="1:2" ht="12.75">
      <c r="A37" t="s">
        <v>95</v>
      </c>
      <c r="B37" s="6" t="s">
        <v>51</v>
      </c>
    </row>
    <row r="38" spans="1:2" ht="12.75">
      <c r="A38" t="s">
        <v>41</v>
      </c>
      <c r="B38" s="6" t="s">
        <v>52</v>
      </c>
    </row>
    <row r="39" spans="1:2" ht="12.75">
      <c r="A39" t="s">
        <v>42</v>
      </c>
      <c r="B39" s="6" t="s">
        <v>80</v>
      </c>
    </row>
    <row r="40" spans="1:2" ht="12.75">
      <c r="A40" t="s">
        <v>43</v>
      </c>
      <c r="B40" s="6" t="s">
        <v>61</v>
      </c>
    </row>
    <row r="41" spans="1:2" ht="12.75">
      <c r="A41" t="s">
        <v>44</v>
      </c>
      <c r="B41" s="6" t="s">
        <v>53</v>
      </c>
    </row>
    <row r="42" spans="1:2" ht="12.75">
      <c r="A42" t="s">
        <v>56</v>
      </c>
      <c r="B42" s="6" t="s">
        <v>54</v>
      </c>
    </row>
    <row r="43" spans="1:2" ht="12.75">
      <c r="A43" t="s">
        <v>45</v>
      </c>
      <c r="B43" s="29" t="s">
        <v>112</v>
      </c>
    </row>
    <row r="44" spans="1:2" ht="12.75">
      <c r="A44" t="s">
        <v>46</v>
      </c>
      <c r="B44" s="6" t="s">
        <v>76</v>
      </c>
    </row>
    <row r="45" spans="1:2" ht="12.75">
      <c r="A45" t="s">
        <v>47</v>
      </c>
      <c r="B45" s="6" t="s">
        <v>60</v>
      </c>
    </row>
    <row r="46" spans="1:2" ht="12.75">
      <c r="A46" t="s">
        <v>48</v>
      </c>
      <c r="B46" s="6" t="s">
        <v>77</v>
      </c>
    </row>
    <row r="48" spans="1:12" ht="12.75">
      <c r="A48" t="s">
        <v>64</v>
      </c>
      <c r="B48" s="31" t="s">
        <v>78</v>
      </c>
      <c r="C48" s="31"/>
      <c r="D48" s="31"/>
      <c r="E48" s="31"/>
      <c r="F48" s="31"/>
      <c r="G48" s="31"/>
      <c r="H48" s="31"/>
      <c r="I48" s="31"/>
      <c r="J48" s="31"/>
      <c r="K48" s="31"/>
      <c r="L48" s="31"/>
    </row>
    <row r="49" spans="2:12" ht="12.75">
      <c r="B49" s="31"/>
      <c r="C49" s="31"/>
      <c r="D49" s="31"/>
      <c r="E49" s="31"/>
      <c r="F49" s="31"/>
      <c r="G49" s="31"/>
      <c r="H49" s="31"/>
      <c r="I49" s="31"/>
      <c r="J49" s="31"/>
      <c r="K49" s="31"/>
      <c r="L49" s="31"/>
    </row>
    <row r="50" spans="2:12" ht="12.75">
      <c r="B50" s="31"/>
      <c r="C50" s="31"/>
      <c r="D50" s="31"/>
      <c r="E50" s="31"/>
      <c r="F50" s="31"/>
      <c r="G50" s="31"/>
      <c r="H50" s="31"/>
      <c r="I50" s="31"/>
      <c r="J50" s="31"/>
      <c r="K50" s="31"/>
      <c r="L50" s="31"/>
    </row>
    <row r="51" spans="1:2" ht="12.75">
      <c r="A51" t="s">
        <v>86</v>
      </c>
      <c r="B51" t="s">
        <v>87</v>
      </c>
    </row>
    <row r="52" spans="1:2" ht="12.75">
      <c r="A52" t="s">
        <v>88</v>
      </c>
      <c r="B52" t="s">
        <v>89</v>
      </c>
    </row>
    <row r="53" spans="1:2" ht="12.75">
      <c r="A53" t="s">
        <v>90</v>
      </c>
      <c r="B53" t="s">
        <v>91</v>
      </c>
    </row>
  </sheetData>
  <mergeCells count="3">
    <mergeCell ref="B35:K35"/>
    <mergeCell ref="B30:K32"/>
    <mergeCell ref="B48:L50"/>
  </mergeCells>
  <conditionalFormatting sqref="L14:L25 N14:N25">
    <cfRule type="cellIs" priority="1" dxfId="0" operator="greaterThanOrEqual" stopIfTrue="1">
      <formula>1</formula>
    </cfRule>
  </conditionalFormatting>
  <printOptions gridLines="1"/>
  <pageMargins left="0.5905511811023623" right="0.5905511811023623" top="0.984251968503937" bottom="0.984251968503937" header="0.5118110236220472" footer="0.5118110236220472"/>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Q44"/>
  <sheetViews>
    <sheetView workbookViewId="0" topLeftCell="A1">
      <selection activeCell="A1" sqref="A1"/>
    </sheetView>
  </sheetViews>
  <sheetFormatPr defaultColWidth="9.140625" defaultRowHeight="12.75"/>
  <cols>
    <col min="1" max="1" width="22.8515625" style="0" customWidth="1"/>
    <col min="2" max="2" width="9.140625" style="4" customWidth="1"/>
    <col min="3" max="3" width="15.57421875" style="4" customWidth="1"/>
    <col min="4" max="4" width="9.8515625" style="0" customWidth="1"/>
    <col min="5" max="5" width="12.7109375" style="0" customWidth="1"/>
    <col min="6" max="7" width="12.28125" style="0" customWidth="1"/>
    <col min="8" max="9" width="10.7109375" style="0" customWidth="1"/>
    <col min="10" max="10" width="12.57421875" style="0" customWidth="1"/>
    <col min="12" max="12" width="12.421875" style="0" customWidth="1"/>
    <col min="13" max="13" width="15.57421875" style="0" customWidth="1"/>
    <col min="14" max="14" width="11.140625" style="0" customWidth="1"/>
  </cols>
  <sheetData>
    <row r="1" ht="18">
      <c r="A1" s="13" t="s">
        <v>59</v>
      </c>
    </row>
    <row r="3" ht="12.75">
      <c r="A3" s="11" t="s">
        <v>70</v>
      </c>
    </row>
    <row r="4" spans="2:14" ht="12.75">
      <c r="B4" s="12"/>
      <c r="C4" s="9"/>
      <c r="D4" s="10"/>
      <c r="E4" s="10"/>
      <c r="F4" s="10"/>
      <c r="G4" s="10"/>
      <c r="H4" s="10"/>
      <c r="I4" s="10"/>
      <c r="J4" s="10"/>
      <c r="K4" s="10"/>
      <c r="L4" s="10"/>
      <c r="M4" s="10"/>
      <c r="N4" s="10"/>
    </row>
    <row r="5" spans="1:14" ht="12.75">
      <c r="A5" s="11" t="s">
        <v>73</v>
      </c>
      <c r="B5" s="18">
        <v>10</v>
      </c>
      <c r="C5" s="17" t="s">
        <v>92</v>
      </c>
      <c r="D5" s="10"/>
      <c r="E5" s="10"/>
      <c r="F5" s="10"/>
      <c r="G5" s="10"/>
      <c r="H5" s="10"/>
      <c r="I5" s="10"/>
      <c r="J5" s="10"/>
      <c r="K5" s="10"/>
      <c r="L5" s="10"/>
      <c r="M5" s="10"/>
      <c r="N5" s="10"/>
    </row>
    <row r="6" spans="1:14" ht="12.75">
      <c r="A6" s="11" t="s">
        <v>74</v>
      </c>
      <c r="B6" s="18">
        <v>1000</v>
      </c>
      <c r="C6" s="17" t="s">
        <v>93</v>
      </c>
      <c r="D6" s="10"/>
      <c r="E6" s="10"/>
      <c r="F6" s="10"/>
      <c r="G6" s="10"/>
      <c r="H6" s="10"/>
      <c r="I6" s="10"/>
      <c r="J6" s="10"/>
      <c r="K6" s="10"/>
      <c r="L6" s="10"/>
      <c r="M6" s="10"/>
      <c r="N6" s="10"/>
    </row>
    <row r="7" spans="1:14" ht="12.75">
      <c r="A7" s="11"/>
      <c r="B7" s="12"/>
      <c r="C7" s="9"/>
      <c r="D7" s="10"/>
      <c r="E7" s="10"/>
      <c r="F7" s="10"/>
      <c r="G7" s="10"/>
      <c r="H7" s="10"/>
      <c r="I7" s="10"/>
      <c r="J7" s="10"/>
      <c r="K7" s="10"/>
      <c r="L7" s="10"/>
      <c r="M7" s="10"/>
      <c r="N7" s="10"/>
    </row>
    <row r="8" spans="1:14" s="10" customFormat="1" ht="12.75">
      <c r="A8" s="2">
        <v>1</v>
      </c>
      <c r="B8" s="2">
        <v>2</v>
      </c>
      <c r="C8" s="2">
        <v>3</v>
      </c>
      <c r="D8" s="2">
        <v>4</v>
      </c>
      <c r="E8" s="2">
        <v>5</v>
      </c>
      <c r="F8" s="2">
        <v>6</v>
      </c>
      <c r="G8" s="2">
        <v>7</v>
      </c>
      <c r="H8" s="2">
        <v>8</v>
      </c>
      <c r="I8" s="2">
        <v>9</v>
      </c>
      <c r="J8" s="2">
        <v>10</v>
      </c>
      <c r="K8" s="2">
        <v>11</v>
      </c>
      <c r="L8" s="2">
        <v>12</v>
      </c>
      <c r="M8" s="2">
        <v>13</v>
      </c>
      <c r="N8" s="2">
        <v>14</v>
      </c>
    </row>
    <row r="9" spans="1:14" s="10" customFormat="1" ht="12.75">
      <c r="A9" s="3"/>
      <c r="B9" s="14"/>
      <c r="C9" s="14"/>
      <c r="D9" s="3"/>
      <c r="E9" s="3"/>
      <c r="F9" s="3"/>
      <c r="G9" s="3"/>
      <c r="H9" s="3"/>
      <c r="I9" s="3"/>
      <c r="J9" s="3"/>
      <c r="K9" s="3"/>
      <c r="L9" s="3"/>
      <c r="M9" s="3"/>
      <c r="N9" s="3"/>
    </row>
    <row r="10" spans="1:14" ht="51">
      <c r="A10" s="26" t="s">
        <v>0</v>
      </c>
      <c r="B10" s="7" t="s">
        <v>27</v>
      </c>
      <c r="C10" s="7" t="s">
        <v>82</v>
      </c>
      <c r="D10" s="7" t="s">
        <v>29</v>
      </c>
      <c r="E10" s="7" t="s">
        <v>55</v>
      </c>
      <c r="F10" s="7" t="s">
        <v>30</v>
      </c>
      <c r="G10" s="7" t="s">
        <v>79</v>
      </c>
      <c r="H10" s="7" t="s">
        <v>32</v>
      </c>
      <c r="I10" s="7" t="s">
        <v>31</v>
      </c>
      <c r="J10" s="7" t="s">
        <v>33</v>
      </c>
      <c r="K10" s="7" t="s">
        <v>84</v>
      </c>
      <c r="L10" s="7" t="s">
        <v>34</v>
      </c>
      <c r="M10" s="7" t="s">
        <v>57</v>
      </c>
      <c r="N10" s="7" t="s">
        <v>35</v>
      </c>
    </row>
    <row r="11" spans="1:14" ht="25.5">
      <c r="A11" s="1"/>
      <c r="B11" s="8" t="s">
        <v>1</v>
      </c>
      <c r="C11" s="25" t="s">
        <v>83</v>
      </c>
      <c r="D11" s="8" t="s">
        <v>15</v>
      </c>
      <c r="E11" s="8" t="s">
        <v>16</v>
      </c>
      <c r="F11" s="8" t="s">
        <v>22</v>
      </c>
      <c r="G11" s="8" t="s">
        <v>22</v>
      </c>
      <c r="H11" s="8" t="s">
        <v>24</v>
      </c>
      <c r="I11" s="7" t="s">
        <v>23</v>
      </c>
      <c r="J11" s="27"/>
      <c r="K11" s="8" t="s">
        <v>62</v>
      </c>
      <c r="L11" s="8"/>
      <c r="M11" s="8" t="s">
        <v>63</v>
      </c>
      <c r="N11" s="3"/>
    </row>
    <row r="12" spans="1:14" ht="12.75">
      <c r="A12" s="1"/>
      <c r="B12" s="2"/>
      <c r="C12" s="2"/>
      <c r="D12" s="2"/>
      <c r="E12" s="2"/>
      <c r="F12" s="2"/>
      <c r="G12" s="2"/>
      <c r="H12" s="2"/>
      <c r="I12" s="2"/>
      <c r="J12" s="2"/>
      <c r="K12" s="2"/>
      <c r="L12" s="2"/>
      <c r="M12" s="2"/>
      <c r="N12" s="3"/>
    </row>
    <row r="13" spans="1:14" ht="12.75">
      <c r="A13" s="19" t="s">
        <v>25</v>
      </c>
      <c r="B13" s="20">
        <v>400</v>
      </c>
      <c r="C13" s="20">
        <v>0.066</v>
      </c>
      <c r="D13" s="20">
        <v>1</v>
      </c>
      <c r="E13" s="20">
        <v>60</v>
      </c>
      <c r="F13" s="20">
        <v>0</v>
      </c>
      <c r="G13" s="20">
        <v>3</v>
      </c>
      <c r="H13" s="20">
        <v>0.5</v>
      </c>
      <c r="I13" s="22">
        <f>F13/G13</f>
        <v>0</v>
      </c>
      <c r="J13" s="21">
        <f>2^-(I13)</f>
        <v>1</v>
      </c>
      <c r="K13" s="22">
        <f>B13*C13*J13/(H13^2)</f>
        <v>105.60000000000001</v>
      </c>
      <c r="L13" s="22">
        <f>K13/$B$5</f>
        <v>10.56</v>
      </c>
      <c r="M13" s="22">
        <f>K13*((D13*E13)/60)</f>
        <v>105.60000000000001</v>
      </c>
      <c r="N13" s="22">
        <f>M13/$B$6</f>
        <v>0.10560000000000001</v>
      </c>
    </row>
    <row r="14" spans="1:14" ht="12.75">
      <c r="A14" s="19" t="s">
        <v>11</v>
      </c>
      <c r="B14" s="20">
        <v>900</v>
      </c>
      <c r="C14" s="20">
        <v>0.066</v>
      </c>
      <c r="D14" s="20">
        <v>1</v>
      </c>
      <c r="E14" s="20">
        <v>40</v>
      </c>
      <c r="F14" s="20">
        <v>0</v>
      </c>
      <c r="G14" s="20">
        <v>3</v>
      </c>
      <c r="H14" s="20">
        <v>0.5</v>
      </c>
      <c r="I14" s="22">
        <f>F14/G14</f>
        <v>0</v>
      </c>
      <c r="J14" s="21">
        <f>2^-(I14)</f>
        <v>1</v>
      </c>
      <c r="K14" s="22">
        <f>B14*C14*J14/(H14^2)</f>
        <v>237.60000000000002</v>
      </c>
      <c r="L14" s="22">
        <f>K14/$B$5</f>
        <v>23.76</v>
      </c>
      <c r="M14" s="22">
        <f>K14*((D14*E14)/60)</f>
        <v>158.4</v>
      </c>
      <c r="N14" s="22">
        <f>M14/$B$6</f>
        <v>0.1584</v>
      </c>
    </row>
    <row r="15" spans="1:14" ht="12.75">
      <c r="A15" s="19" t="s">
        <v>12</v>
      </c>
      <c r="B15" s="20">
        <v>4000</v>
      </c>
      <c r="C15" s="20">
        <v>0.066</v>
      </c>
      <c r="D15" s="20">
        <v>1</v>
      </c>
      <c r="E15" s="20">
        <v>15</v>
      </c>
      <c r="F15" s="20">
        <v>0</v>
      </c>
      <c r="G15" s="20">
        <v>3</v>
      </c>
      <c r="H15" s="20">
        <v>0.5</v>
      </c>
      <c r="I15" s="22">
        <f>F15/G15</f>
        <v>0</v>
      </c>
      <c r="J15" s="21">
        <f>2^-(I15)</f>
        <v>1</v>
      </c>
      <c r="K15" s="22">
        <f>B15*C15*J15/(H15^2)</f>
        <v>1056</v>
      </c>
      <c r="L15" s="22">
        <f>K15/$B$5</f>
        <v>105.6</v>
      </c>
      <c r="M15" s="22">
        <f>K15*((D15*E15)/60)</f>
        <v>264</v>
      </c>
      <c r="N15" s="22">
        <f>M15/$B$6</f>
        <v>0.264</v>
      </c>
    </row>
    <row r="16" spans="1:14" ht="12.75">
      <c r="A16" s="19" t="s">
        <v>13</v>
      </c>
      <c r="B16" s="20">
        <v>3000</v>
      </c>
      <c r="C16" s="20">
        <v>0.004</v>
      </c>
      <c r="D16" s="20">
        <v>1</v>
      </c>
      <c r="E16" s="20">
        <v>0</v>
      </c>
      <c r="F16" s="20">
        <v>0</v>
      </c>
      <c r="G16" s="20">
        <v>1</v>
      </c>
      <c r="H16" s="20">
        <v>0.5</v>
      </c>
      <c r="I16" s="22">
        <f>F16/G16</f>
        <v>0</v>
      </c>
      <c r="J16" s="21">
        <f>2^-(I16)</f>
        <v>1</v>
      </c>
      <c r="K16" s="22">
        <f>B16*C16*J16/(H16^2)</f>
        <v>48</v>
      </c>
      <c r="L16" s="22">
        <f>K16/$B$5</f>
        <v>4.8</v>
      </c>
      <c r="M16" s="22">
        <f>K16*((D16*E16)/60)</f>
        <v>0</v>
      </c>
      <c r="N16" s="22">
        <f>M16/$B$6</f>
        <v>0</v>
      </c>
    </row>
    <row r="17" spans="1:14" ht="12.75">
      <c r="A17" s="19" t="s">
        <v>14</v>
      </c>
      <c r="B17" s="20">
        <v>2600</v>
      </c>
      <c r="C17" s="20">
        <v>0.012</v>
      </c>
      <c r="D17" s="20">
        <v>1</v>
      </c>
      <c r="E17" s="20">
        <v>2</v>
      </c>
      <c r="F17" s="20">
        <v>0</v>
      </c>
      <c r="G17" s="20">
        <v>1</v>
      </c>
      <c r="H17" s="20">
        <v>0.5</v>
      </c>
      <c r="I17" s="22">
        <f>F17/G17</f>
        <v>0</v>
      </c>
      <c r="J17" s="21">
        <f>2^-(I17)</f>
        <v>1</v>
      </c>
      <c r="K17" s="22">
        <f>B17*C17*J17/(H17^2)</f>
        <v>124.8</v>
      </c>
      <c r="L17" s="22">
        <f>K17/$B$5</f>
        <v>12.48</v>
      </c>
      <c r="M17" s="22">
        <f>K17*((D17*E17)/60)</f>
        <v>4.16</v>
      </c>
      <c r="N17" s="22">
        <f>M17/$B$6</f>
        <v>0.0041600000000000005</v>
      </c>
    </row>
    <row r="19" spans="2:3" s="10" customFormat="1" ht="12.75">
      <c r="B19" s="9"/>
      <c r="C19" s="9"/>
    </row>
    <row r="20" spans="1:3" s="10" customFormat="1" ht="12.75">
      <c r="A20" s="11" t="s">
        <v>10</v>
      </c>
      <c r="B20" s="9"/>
      <c r="C20" s="9"/>
    </row>
    <row r="21" spans="2:3" s="10" customFormat="1" ht="12.75">
      <c r="B21" s="9"/>
      <c r="C21" s="9"/>
    </row>
    <row r="22" spans="1:11" ht="12.75">
      <c r="A22" s="15" t="s">
        <v>75</v>
      </c>
      <c r="B22" s="30" t="s">
        <v>96</v>
      </c>
      <c r="C22" s="30"/>
      <c r="D22" s="30"/>
      <c r="E22" s="30"/>
      <c r="F22" s="30"/>
      <c r="G22" s="30"/>
      <c r="H22" s="30"/>
      <c r="I22" s="30"/>
      <c r="J22" s="30"/>
      <c r="K22" s="30"/>
    </row>
    <row r="23" spans="1:11" ht="12.75">
      <c r="A23" s="5"/>
      <c r="B23" s="30"/>
      <c r="C23" s="30"/>
      <c r="D23" s="30"/>
      <c r="E23" s="30"/>
      <c r="F23" s="30"/>
      <c r="G23" s="30"/>
      <c r="H23" s="30"/>
      <c r="I23" s="30"/>
      <c r="J23" s="30"/>
      <c r="K23" s="30"/>
    </row>
    <row r="24" spans="2:11" ht="12.75">
      <c r="B24" s="31"/>
      <c r="C24" s="31"/>
      <c r="D24" s="31"/>
      <c r="E24" s="31"/>
      <c r="F24" s="31"/>
      <c r="G24" s="31"/>
      <c r="H24" s="31"/>
      <c r="I24" s="31"/>
      <c r="J24" s="31"/>
      <c r="K24" s="31"/>
    </row>
    <row r="25" spans="1:2" ht="12.75">
      <c r="A25" t="s">
        <v>36</v>
      </c>
      <c r="B25" s="6" t="s">
        <v>49</v>
      </c>
    </row>
    <row r="26" spans="1:2" ht="12.75">
      <c r="A26" t="s">
        <v>37</v>
      </c>
      <c r="B26" s="6" t="s">
        <v>85</v>
      </c>
    </row>
    <row r="27" spans="1:2" ht="12.75">
      <c r="A27" t="s">
        <v>38</v>
      </c>
      <c r="B27" s="6" t="s">
        <v>109</v>
      </c>
    </row>
    <row r="28" spans="1:2" ht="12.75">
      <c r="A28" t="s">
        <v>94</v>
      </c>
      <c r="B28" s="6" t="s">
        <v>50</v>
      </c>
    </row>
    <row r="29" spans="1:2" ht="12.75">
      <c r="A29" t="s">
        <v>95</v>
      </c>
      <c r="B29" s="6" t="s">
        <v>51</v>
      </c>
    </row>
    <row r="30" spans="1:2" ht="12.75">
      <c r="A30" t="s">
        <v>41</v>
      </c>
      <c r="B30" s="6" t="s">
        <v>52</v>
      </c>
    </row>
    <row r="31" spans="1:2" ht="12.75">
      <c r="A31" t="s">
        <v>42</v>
      </c>
      <c r="B31" s="6" t="s">
        <v>80</v>
      </c>
    </row>
    <row r="32" spans="1:2" ht="12.75">
      <c r="A32" t="s">
        <v>43</v>
      </c>
      <c r="B32" s="6" t="s">
        <v>111</v>
      </c>
    </row>
    <row r="33" spans="1:2" ht="12.75">
      <c r="A33" t="s">
        <v>44</v>
      </c>
      <c r="B33" s="6" t="s">
        <v>53</v>
      </c>
    </row>
    <row r="34" spans="1:2" ht="12.75">
      <c r="A34" t="s">
        <v>56</v>
      </c>
      <c r="B34" s="6" t="s">
        <v>54</v>
      </c>
    </row>
    <row r="35" spans="1:2" ht="12.75">
      <c r="A35" t="s">
        <v>45</v>
      </c>
      <c r="B35" s="29" t="s">
        <v>112</v>
      </c>
    </row>
    <row r="36" spans="1:2" ht="12.75">
      <c r="A36" t="s">
        <v>46</v>
      </c>
      <c r="B36" s="6" t="s">
        <v>76</v>
      </c>
    </row>
    <row r="37" spans="1:2" ht="12.75">
      <c r="A37" t="s">
        <v>47</v>
      </c>
      <c r="B37" s="6" t="s">
        <v>60</v>
      </c>
    </row>
    <row r="38" spans="1:2" ht="12.75">
      <c r="A38" t="s">
        <v>48</v>
      </c>
      <c r="B38" s="6" t="s">
        <v>77</v>
      </c>
    </row>
    <row r="40" spans="1:17" ht="12.75">
      <c r="A40" t="s">
        <v>64</v>
      </c>
      <c r="B40" s="31" t="s">
        <v>78</v>
      </c>
      <c r="C40" s="31"/>
      <c r="D40" s="31"/>
      <c r="E40" s="31"/>
      <c r="F40" s="31"/>
      <c r="G40" s="31"/>
      <c r="H40" s="31"/>
      <c r="I40" s="31"/>
      <c r="J40" s="31"/>
      <c r="K40" s="31"/>
      <c r="L40" s="31"/>
      <c r="M40" s="16"/>
      <c r="N40" s="16"/>
      <c r="O40" s="16"/>
      <c r="P40" s="16"/>
      <c r="Q40" s="16"/>
    </row>
    <row r="41" spans="2:12" ht="12.75">
      <c r="B41" s="31"/>
      <c r="C41" s="31"/>
      <c r="D41" s="31"/>
      <c r="E41" s="31"/>
      <c r="F41" s="31"/>
      <c r="G41" s="31"/>
      <c r="H41" s="31"/>
      <c r="I41" s="31"/>
      <c r="J41" s="31"/>
      <c r="K41" s="31"/>
      <c r="L41" s="31"/>
    </row>
    <row r="42" spans="1:2" ht="12.75">
      <c r="A42" t="s">
        <v>86</v>
      </c>
      <c r="B42" t="s">
        <v>87</v>
      </c>
    </row>
    <row r="43" spans="1:2" ht="12.75">
      <c r="A43" t="s">
        <v>88</v>
      </c>
      <c r="B43" t="s">
        <v>89</v>
      </c>
    </row>
    <row r="44" spans="1:2" ht="12.75">
      <c r="A44" t="s">
        <v>90</v>
      </c>
      <c r="B44" t="s">
        <v>91</v>
      </c>
    </row>
  </sheetData>
  <mergeCells count="2">
    <mergeCell ref="B22:K24"/>
    <mergeCell ref="B40:L41"/>
  </mergeCells>
  <conditionalFormatting sqref="L13:L17 N13:N17">
    <cfRule type="cellIs" priority="1" dxfId="0" operator="greaterThanOrEqual" stopIfTrue="1">
      <formula>1</formula>
    </cfRule>
  </conditionalFormatting>
  <printOptions gridLines="1"/>
  <pageMargins left="0.5905511811023623" right="0.5905511811023623" top="0.984251968503937"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O55"/>
  <sheetViews>
    <sheetView workbookViewId="0" topLeftCell="A1">
      <selection activeCell="A1" sqref="A1"/>
    </sheetView>
  </sheetViews>
  <sheetFormatPr defaultColWidth="9.140625" defaultRowHeight="12.75"/>
  <cols>
    <col min="1" max="1" width="21.00390625" style="0" customWidth="1"/>
    <col min="2" max="3" width="9.140625" style="4" customWidth="1"/>
    <col min="4" max="4" width="16.421875" style="4" customWidth="1"/>
    <col min="5" max="5" width="9.8515625" style="0" customWidth="1"/>
    <col min="6" max="6" width="12.7109375" style="0" customWidth="1"/>
    <col min="7" max="8" width="12.28125" style="0" customWidth="1"/>
    <col min="9" max="10" width="10.7109375" style="0" customWidth="1"/>
    <col min="11" max="11" width="12.57421875" style="0" customWidth="1"/>
    <col min="13" max="13" width="11.7109375" style="0" customWidth="1"/>
    <col min="14" max="14" width="15.57421875" style="0" customWidth="1"/>
    <col min="15" max="15" width="11.8515625" style="0" customWidth="1"/>
  </cols>
  <sheetData>
    <row r="1" ht="18">
      <c r="A1" s="13" t="s">
        <v>65</v>
      </c>
    </row>
    <row r="3" spans="1:4" ht="12.75">
      <c r="A3" s="11" t="s">
        <v>66</v>
      </c>
      <c r="D3" s="6"/>
    </row>
    <row r="4" spans="2:15" ht="12.75">
      <c r="B4" s="12"/>
      <c r="C4" s="12"/>
      <c r="D4" s="9"/>
      <c r="E4" s="10"/>
      <c r="F4" s="10"/>
      <c r="G4" s="10"/>
      <c r="H4" s="10"/>
      <c r="I4" s="10"/>
      <c r="J4" s="10"/>
      <c r="K4" s="10"/>
      <c r="L4" s="10"/>
      <c r="M4" s="10"/>
      <c r="N4" s="10"/>
      <c r="O4" s="10"/>
    </row>
    <row r="5" spans="1:15" ht="12.75">
      <c r="A5" s="11" t="s">
        <v>73</v>
      </c>
      <c r="B5" s="18">
        <v>10</v>
      </c>
      <c r="C5" s="17" t="s">
        <v>62</v>
      </c>
      <c r="D5" s="17" t="s">
        <v>71</v>
      </c>
      <c r="E5" s="10"/>
      <c r="F5" s="10"/>
      <c r="G5" s="10"/>
      <c r="H5" s="10"/>
      <c r="I5" s="10"/>
      <c r="J5" s="10"/>
      <c r="K5" s="10"/>
      <c r="L5" s="10"/>
      <c r="M5" s="10"/>
      <c r="N5" s="10"/>
      <c r="O5" s="10"/>
    </row>
    <row r="6" spans="1:15" ht="12.75">
      <c r="A6" s="11" t="s">
        <v>74</v>
      </c>
      <c r="B6" s="18">
        <v>1000</v>
      </c>
      <c r="C6" s="12" t="s">
        <v>63</v>
      </c>
      <c r="D6" s="17" t="s">
        <v>72</v>
      </c>
      <c r="E6" s="10"/>
      <c r="F6" s="10"/>
      <c r="G6" s="10"/>
      <c r="H6" s="10"/>
      <c r="I6" s="10"/>
      <c r="J6" s="10"/>
      <c r="K6" s="10"/>
      <c r="L6" s="10"/>
      <c r="M6" s="10"/>
      <c r="N6" s="10"/>
      <c r="O6" s="10"/>
    </row>
    <row r="7" spans="1:15" ht="12.75">
      <c r="A7" s="11"/>
      <c r="B7" s="12"/>
      <c r="C7" s="12"/>
      <c r="D7" s="9"/>
      <c r="E7" s="10"/>
      <c r="F7" s="10"/>
      <c r="G7" s="10"/>
      <c r="H7" s="10"/>
      <c r="I7" s="10"/>
      <c r="J7" s="10"/>
      <c r="K7" s="10"/>
      <c r="L7" s="10"/>
      <c r="M7" s="10"/>
      <c r="N7" s="10"/>
      <c r="O7" s="10"/>
    </row>
    <row r="8" spans="1:15" s="10" customFormat="1" ht="12.75">
      <c r="A8" s="2">
        <v>1</v>
      </c>
      <c r="B8" s="2">
        <v>2</v>
      </c>
      <c r="C8" s="2">
        <v>3</v>
      </c>
      <c r="D8" s="2">
        <v>4</v>
      </c>
      <c r="E8" s="2">
        <v>5</v>
      </c>
      <c r="F8" s="2">
        <v>6</v>
      </c>
      <c r="G8" s="2">
        <v>7</v>
      </c>
      <c r="H8" s="2">
        <v>8</v>
      </c>
      <c r="I8" s="2">
        <v>9</v>
      </c>
      <c r="J8" s="2">
        <v>10</v>
      </c>
      <c r="K8" s="2">
        <v>11</v>
      </c>
      <c r="L8" s="2">
        <v>12</v>
      </c>
      <c r="M8" s="2">
        <v>13</v>
      </c>
      <c r="N8" s="2">
        <v>14</v>
      </c>
      <c r="O8" s="2">
        <v>15</v>
      </c>
    </row>
    <row r="9" spans="1:15" s="10" customFormat="1" ht="12.75">
      <c r="A9" s="3"/>
      <c r="B9" s="14"/>
      <c r="C9" s="14"/>
      <c r="D9" s="14"/>
      <c r="E9" s="3"/>
      <c r="F9" s="3"/>
      <c r="G9" s="3"/>
      <c r="H9" s="3"/>
      <c r="I9" s="3"/>
      <c r="J9" s="3"/>
      <c r="K9" s="3"/>
      <c r="L9" s="3"/>
      <c r="M9" s="3"/>
      <c r="N9" s="3"/>
      <c r="O9" s="3"/>
    </row>
    <row r="10" spans="1:15" ht="63.75">
      <c r="A10" s="26" t="s">
        <v>0</v>
      </c>
      <c r="B10" s="7" t="s">
        <v>27</v>
      </c>
      <c r="C10" s="7" t="s">
        <v>28</v>
      </c>
      <c r="D10" s="7" t="s">
        <v>82</v>
      </c>
      <c r="E10" s="7" t="s">
        <v>29</v>
      </c>
      <c r="F10" s="7" t="s">
        <v>55</v>
      </c>
      <c r="G10" s="7" t="s">
        <v>30</v>
      </c>
      <c r="H10" s="7" t="s">
        <v>79</v>
      </c>
      <c r="I10" s="7" t="s">
        <v>32</v>
      </c>
      <c r="J10" s="7" t="s">
        <v>31</v>
      </c>
      <c r="K10" s="7" t="s">
        <v>33</v>
      </c>
      <c r="L10" s="7" t="s">
        <v>84</v>
      </c>
      <c r="M10" s="7" t="s">
        <v>34</v>
      </c>
      <c r="N10" s="7" t="s">
        <v>57</v>
      </c>
      <c r="O10" s="7" t="s">
        <v>35</v>
      </c>
    </row>
    <row r="11" spans="1:15" ht="25.5">
      <c r="A11" s="1"/>
      <c r="B11" s="8" t="s">
        <v>1</v>
      </c>
      <c r="C11" s="8"/>
      <c r="D11" s="7" t="s">
        <v>83</v>
      </c>
      <c r="E11" s="8" t="s">
        <v>15</v>
      </c>
      <c r="F11" s="8" t="s">
        <v>16</v>
      </c>
      <c r="G11" s="8" t="s">
        <v>22</v>
      </c>
      <c r="H11" s="8" t="s">
        <v>22</v>
      </c>
      <c r="I11" s="8" t="s">
        <v>24</v>
      </c>
      <c r="J11" s="7" t="s">
        <v>23</v>
      </c>
      <c r="K11" s="27"/>
      <c r="L11" s="8" t="s">
        <v>62</v>
      </c>
      <c r="M11" s="8"/>
      <c r="N11" s="8" t="s">
        <v>63</v>
      </c>
      <c r="O11" s="28"/>
    </row>
    <row r="12" spans="1:15" ht="12.75">
      <c r="A12" s="1"/>
      <c r="B12" s="2"/>
      <c r="C12" s="2"/>
      <c r="D12" s="2"/>
      <c r="E12" s="2"/>
      <c r="F12" s="2"/>
      <c r="G12" s="2"/>
      <c r="H12" s="2"/>
      <c r="I12" s="2"/>
      <c r="J12" s="2"/>
      <c r="K12" s="2"/>
      <c r="L12" s="2"/>
      <c r="M12" s="2"/>
      <c r="N12" s="2"/>
      <c r="O12" s="3"/>
    </row>
    <row r="13" spans="1:15" ht="12.75">
      <c r="A13" s="19" t="s">
        <v>9</v>
      </c>
      <c r="B13" s="20">
        <v>400</v>
      </c>
      <c r="C13" s="20">
        <v>1</v>
      </c>
      <c r="D13" s="20">
        <v>0.092</v>
      </c>
      <c r="E13" s="20">
        <v>5</v>
      </c>
      <c r="F13" s="20">
        <v>800</v>
      </c>
      <c r="G13" s="20">
        <v>0</v>
      </c>
      <c r="H13" s="20">
        <v>6</v>
      </c>
      <c r="I13" s="20">
        <v>1</v>
      </c>
      <c r="J13" s="22">
        <f>G13/H13</f>
        <v>0</v>
      </c>
      <c r="K13" s="21">
        <f aca="true" t="shared" si="0" ref="K13:K24">2^-(J13)</f>
        <v>1</v>
      </c>
      <c r="L13" s="22">
        <f aca="true" t="shared" si="1" ref="L13:L24">B13*C13*D13*K13/(I13^2)</f>
        <v>36.8</v>
      </c>
      <c r="M13" s="22">
        <f aca="true" t="shared" si="2" ref="M13:M24">L13/$B$5</f>
        <v>3.6799999999999997</v>
      </c>
      <c r="N13" s="22">
        <f aca="true" t="shared" si="3" ref="N13:N24">L13*((E13*F13)/60)</f>
        <v>2453.3333333333335</v>
      </c>
      <c r="O13" s="22">
        <f aca="true" t="shared" si="4" ref="O13:O24">N13/$B$6</f>
        <v>2.4533333333333336</v>
      </c>
    </row>
    <row r="14" spans="1:15" ht="12.75">
      <c r="A14" s="19" t="s">
        <v>2</v>
      </c>
      <c r="B14" s="20">
        <v>150</v>
      </c>
      <c r="C14" s="20">
        <v>1</v>
      </c>
      <c r="D14" s="20">
        <v>0.013</v>
      </c>
      <c r="E14" s="20">
        <v>5</v>
      </c>
      <c r="F14" s="20">
        <v>1</v>
      </c>
      <c r="G14" s="20">
        <v>0</v>
      </c>
      <c r="H14" s="20">
        <v>1</v>
      </c>
      <c r="I14" s="20">
        <v>1</v>
      </c>
      <c r="J14" s="22">
        <f aca="true" t="shared" si="5" ref="J14:J24">G14/H14</f>
        <v>0</v>
      </c>
      <c r="K14" s="21">
        <f t="shared" si="0"/>
        <v>1</v>
      </c>
      <c r="L14" s="22">
        <f t="shared" si="1"/>
        <v>1.95</v>
      </c>
      <c r="M14" s="22">
        <f t="shared" si="2"/>
        <v>0.195</v>
      </c>
      <c r="N14" s="22">
        <f t="shared" si="3"/>
        <v>0.16249999999999998</v>
      </c>
      <c r="O14" s="22">
        <f t="shared" si="4"/>
        <v>0.00016249999999999997</v>
      </c>
    </row>
    <row r="15" spans="1:15" ht="12.75">
      <c r="A15" s="19" t="s">
        <v>5</v>
      </c>
      <c r="B15" s="20">
        <v>500</v>
      </c>
      <c r="C15" s="20">
        <v>1</v>
      </c>
      <c r="D15" s="20">
        <v>0.008</v>
      </c>
      <c r="E15" s="20">
        <v>5</v>
      </c>
      <c r="F15" s="20">
        <v>20</v>
      </c>
      <c r="G15" s="20">
        <v>0</v>
      </c>
      <c r="H15" s="20">
        <v>0.7</v>
      </c>
      <c r="I15" s="20">
        <v>1</v>
      </c>
      <c r="J15" s="22">
        <f t="shared" si="5"/>
        <v>0</v>
      </c>
      <c r="K15" s="21">
        <f t="shared" si="0"/>
        <v>1</v>
      </c>
      <c r="L15" s="22">
        <f t="shared" si="1"/>
        <v>4</v>
      </c>
      <c r="M15" s="22">
        <f t="shared" si="2"/>
        <v>0.4</v>
      </c>
      <c r="N15" s="22">
        <f t="shared" si="3"/>
        <v>6.666666666666667</v>
      </c>
      <c r="O15" s="22">
        <f t="shared" si="4"/>
        <v>0.006666666666666667</v>
      </c>
    </row>
    <row r="16" spans="1:15" ht="12.75">
      <c r="A16" s="19" t="s">
        <v>6</v>
      </c>
      <c r="B16" s="20">
        <v>400</v>
      </c>
      <c r="C16" s="20">
        <v>1</v>
      </c>
      <c r="D16" s="20">
        <v>0.008</v>
      </c>
      <c r="E16" s="20">
        <v>5</v>
      </c>
      <c r="F16" s="20">
        <v>2500</v>
      </c>
      <c r="G16" s="20">
        <v>0</v>
      </c>
      <c r="H16" s="20">
        <v>0.7</v>
      </c>
      <c r="I16" s="20">
        <v>1</v>
      </c>
      <c r="J16" s="22">
        <f t="shared" si="5"/>
        <v>0</v>
      </c>
      <c r="K16" s="21">
        <f t="shared" si="0"/>
        <v>1</v>
      </c>
      <c r="L16" s="22">
        <f t="shared" si="1"/>
        <v>3.2</v>
      </c>
      <c r="M16" s="22">
        <f t="shared" si="2"/>
        <v>0.32</v>
      </c>
      <c r="N16" s="22">
        <f t="shared" si="3"/>
        <v>666.6666666666667</v>
      </c>
      <c r="O16" s="22">
        <f t="shared" si="4"/>
        <v>0.6666666666666667</v>
      </c>
    </row>
    <row r="17" spans="1:15" ht="12.75">
      <c r="A17" s="19" t="s">
        <v>7</v>
      </c>
      <c r="B17" s="20">
        <v>500</v>
      </c>
      <c r="C17" s="20">
        <v>1</v>
      </c>
      <c r="D17" s="20">
        <v>0.008</v>
      </c>
      <c r="E17" s="20">
        <v>5</v>
      </c>
      <c r="F17" s="20">
        <v>400</v>
      </c>
      <c r="G17" s="20">
        <v>0</v>
      </c>
      <c r="H17" s="20">
        <v>0.7</v>
      </c>
      <c r="I17" s="20">
        <v>1</v>
      </c>
      <c r="J17" s="22">
        <f t="shared" si="5"/>
        <v>0</v>
      </c>
      <c r="K17" s="21">
        <f t="shared" si="0"/>
        <v>1</v>
      </c>
      <c r="L17" s="22">
        <f t="shared" si="1"/>
        <v>4</v>
      </c>
      <c r="M17" s="22">
        <f t="shared" si="2"/>
        <v>0.4</v>
      </c>
      <c r="N17" s="22">
        <f t="shared" si="3"/>
        <v>133.33333333333334</v>
      </c>
      <c r="O17" s="22">
        <f t="shared" si="4"/>
        <v>0.13333333333333333</v>
      </c>
    </row>
    <row r="18" spans="1:15" ht="12.75">
      <c r="A18" s="19" t="s">
        <v>18</v>
      </c>
      <c r="B18" s="20">
        <v>400</v>
      </c>
      <c r="C18" s="20">
        <v>1</v>
      </c>
      <c r="D18" s="20">
        <v>0.008</v>
      </c>
      <c r="E18" s="20">
        <v>5</v>
      </c>
      <c r="F18" s="20">
        <v>2500</v>
      </c>
      <c r="G18" s="20">
        <v>0</v>
      </c>
      <c r="H18" s="20">
        <v>0.7</v>
      </c>
      <c r="I18" s="20">
        <v>1</v>
      </c>
      <c r="J18" s="22">
        <f t="shared" si="5"/>
        <v>0</v>
      </c>
      <c r="K18" s="21">
        <f t="shared" si="0"/>
        <v>1</v>
      </c>
      <c r="L18" s="22">
        <f t="shared" si="1"/>
        <v>3.2</v>
      </c>
      <c r="M18" s="22">
        <f t="shared" si="2"/>
        <v>0.32</v>
      </c>
      <c r="N18" s="22">
        <f t="shared" si="3"/>
        <v>666.6666666666667</v>
      </c>
      <c r="O18" s="22">
        <f t="shared" si="4"/>
        <v>0.6666666666666667</v>
      </c>
    </row>
    <row r="19" spans="1:15" ht="12.75">
      <c r="A19" s="19" t="s">
        <v>20</v>
      </c>
      <c r="B19" s="20">
        <v>150</v>
      </c>
      <c r="C19" s="20">
        <v>1</v>
      </c>
      <c r="D19" s="20">
        <v>0.008</v>
      </c>
      <c r="E19" s="20">
        <v>5</v>
      </c>
      <c r="F19" s="20">
        <v>100</v>
      </c>
      <c r="G19" s="20">
        <v>0</v>
      </c>
      <c r="H19" s="20">
        <v>0.7</v>
      </c>
      <c r="I19" s="20">
        <v>1</v>
      </c>
      <c r="J19" s="22">
        <f t="shared" si="5"/>
        <v>0</v>
      </c>
      <c r="K19" s="21">
        <f t="shared" si="0"/>
        <v>1</v>
      </c>
      <c r="L19" s="22">
        <f t="shared" si="1"/>
        <v>1.2</v>
      </c>
      <c r="M19" s="22">
        <f t="shared" si="2"/>
        <v>0.12</v>
      </c>
      <c r="N19" s="22">
        <f t="shared" si="3"/>
        <v>10</v>
      </c>
      <c r="O19" s="22">
        <f t="shared" si="4"/>
        <v>0.01</v>
      </c>
    </row>
    <row r="20" spans="1:15" ht="12.75">
      <c r="A20" s="19" t="s">
        <v>17</v>
      </c>
      <c r="B20" s="20">
        <v>30</v>
      </c>
      <c r="C20" s="20">
        <v>1</v>
      </c>
      <c r="D20" s="20">
        <v>0.013</v>
      </c>
      <c r="E20" s="20">
        <v>5</v>
      </c>
      <c r="F20" s="20">
        <v>50</v>
      </c>
      <c r="G20" s="20">
        <v>0</v>
      </c>
      <c r="H20" s="20">
        <v>1.4</v>
      </c>
      <c r="I20" s="20">
        <v>1</v>
      </c>
      <c r="J20" s="22">
        <f t="shared" si="5"/>
        <v>0</v>
      </c>
      <c r="K20" s="21">
        <f t="shared" si="0"/>
        <v>1</v>
      </c>
      <c r="L20" s="22">
        <f t="shared" si="1"/>
        <v>0.38999999999999996</v>
      </c>
      <c r="M20" s="22">
        <f t="shared" si="2"/>
        <v>0.03899999999999999</v>
      </c>
      <c r="N20" s="22">
        <f t="shared" si="3"/>
        <v>1.625</v>
      </c>
      <c r="O20" s="22">
        <f t="shared" si="4"/>
        <v>0.001625</v>
      </c>
    </row>
    <row r="21" spans="1:15" ht="12.75">
      <c r="A21" s="19" t="s">
        <v>3</v>
      </c>
      <c r="B21" s="20">
        <v>250</v>
      </c>
      <c r="C21" s="20">
        <v>1</v>
      </c>
      <c r="D21" s="20">
        <v>0.014</v>
      </c>
      <c r="E21" s="20">
        <v>5</v>
      </c>
      <c r="F21" s="20">
        <v>100</v>
      </c>
      <c r="G21" s="20">
        <v>0</v>
      </c>
      <c r="H21" s="20">
        <v>1</v>
      </c>
      <c r="I21" s="20">
        <v>1</v>
      </c>
      <c r="J21" s="22">
        <f t="shared" si="5"/>
        <v>0</v>
      </c>
      <c r="K21" s="21">
        <f t="shared" si="0"/>
        <v>1</v>
      </c>
      <c r="L21" s="22">
        <f t="shared" si="1"/>
        <v>3.5</v>
      </c>
      <c r="M21" s="22">
        <f t="shared" si="2"/>
        <v>0.35</v>
      </c>
      <c r="N21" s="22">
        <f t="shared" si="3"/>
        <v>29.166666666666668</v>
      </c>
      <c r="O21" s="22">
        <f t="shared" si="4"/>
        <v>0.029166666666666667</v>
      </c>
    </row>
    <row r="22" spans="1:15" ht="12.75">
      <c r="A22" s="19" t="s">
        <v>4</v>
      </c>
      <c r="B22" s="20">
        <v>300</v>
      </c>
      <c r="C22" s="20">
        <v>1</v>
      </c>
      <c r="D22" s="20">
        <v>0.014</v>
      </c>
      <c r="E22" s="20">
        <v>5</v>
      </c>
      <c r="F22" s="20">
        <v>4</v>
      </c>
      <c r="G22" s="20">
        <v>0</v>
      </c>
      <c r="H22" s="20">
        <v>1</v>
      </c>
      <c r="I22" s="20">
        <v>1</v>
      </c>
      <c r="J22" s="22">
        <f t="shared" si="5"/>
        <v>0</v>
      </c>
      <c r="K22" s="21">
        <f t="shared" si="0"/>
        <v>1</v>
      </c>
      <c r="L22" s="22">
        <f t="shared" si="1"/>
        <v>4.2</v>
      </c>
      <c r="M22" s="22">
        <f t="shared" si="2"/>
        <v>0.42000000000000004</v>
      </c>
      <c r="N22" s="22">
        <f t="shared" si="3"/>
        <v>1.4</v>
      </c>
      <c r="O22" s="22">
        <f t="shared" si="4"/>
        <v>0.0014</v>
      </c>
    </row>
    <row r="23" spans="1:15" ht="12.75">
      <c r="A23" s="19" t="s">
        <v>67</v>
      </c>
      <c r="B23" s="20">
        <v>40</v>
      </c>
      <c r="C23" s="20">
        <v>1</v>
      </c>
      <c r="D23" s="20">
        <v>0.034</v>
      </c>
      <c r="E23" s="20">
        <v>5</v>
      </c>
      <c r="F23" s="20">
        <v>7</v>
      </c>
      <c r="G23" s="20">
        <v>0</v>
      </c>
      <c r="H23" s="20">
        <v>3</v>
      </c>
      <c r="I23" s="20">
        <v>1</v>
      </c>
      <c r="J23" s="22">
        <f t="shared" si="5"/>
        <v>0</v>
      </c>
      <c r="K23" s="21">
        <f t="shared" si="0"/>
        <v>1</v>
      </c>
      <c r="L23" s="22">
        <f t="shared" si="1"/>
        <v>1.36</v>
      </c>
      <c r="M23" s="22">
        <f t="shared" si="2"/>
        <v>0.136</v>
      </c>
      <c r="N23" s="22">
        <f t="shared" si="3"/>
        <v>0.7933333333333334</v>
      </c>
      <c r="O23" s="22">
        <f t="shared" si="4"/>
        <v>0.0007933333333333335</v>
      </c>
    </row>
    <row r="24" spans="1:15" ht="12.75">
      <c r="A24" s="19" t="s">
        <v>8</v>
      </c>
      <c r="B24" s="20">
        <v>100</v>
      </c>
      <c r="C24" s="20">
        <v>1</v>
      </c>
      <c r="D24" s="20">
        <v>0.0045</v>
      </c>
      <c r="E24" s="20">
        <v>5</v>
      </c>
      <c r="F24" s="20">
        <v>0</v>
      </c>
      <c r="G24" s="20">
        <v>0</v>
      </c>
      <c r="H24" s="20">
        <v>0.5</v>
      </c>
      <c r="I24" s="20">
        <v>1</v>
      </c>
      <c r="J24" s="22">
        <f t="shared" si="5"/>
        <v>0</v>
      </c>
      <c r="K24" s="21">
        <f t="shared" si="0"/>
        <v>1</v>
      </c>
      <c r="L24" s="22">
        <f t="shared" si="1"/>
        <v>0.44999999999999996</v>
      </c>
      <c r="M24" s="22">
        <f t="shared" si="2"/>
        <v>0.045</v>
      </c>
      <c r="N24" s="22">
        <f t="shared" si="3"/>
        <v>0</v>
      </c>
      <c r="O24" s="22">
        <f t="shared" si="4"/>
        <v>0</v>
      </c>
    </row>
    <row r="26" ht="12.75">
      <c r="A26" t="s">
        <v>68</v>
      </c>
    </row>
    <row r="28" spans="2:3" ht="12.75">
      <c r="B28" s="6"/>
      <c r="C28" s="6"/>
    </row>
    <row r="29" ht="12.75">
      <c r="A29" s="5" t="s">
        <v>10</v>
      </c>
    </row>
    <row r="31" spans="1:12" ht="12.75">
      <c r="A31" s="15" t="s">
        <v>75</v>
      </c>
      <c r="B31" s="30" t="s">
        <v>96</v>
      </c>
      <c r="C31" s="30"/>
      <c r="D31" s="30"/>
      <c r="E31" s="30"/>
      <c r="F31" s="30"/>
      <c r="G31" s="30"/>
      <c r="H31" s="30"/>
      <c r="I31" s="30"/>
      <c r="J31" s="30"/>
      <c r="K31" s="30"/>
      <c r="L31" s="30"/>
    </row>
    <row r="32" spans="1:12" ht="12.75">
      <c r="A32" s="5"/>
      <c r="B32" s="30"/>
      <c r="C32" s="30"/>
      <c r="D32" s="30"/>
      <c r="E32" s="30"/>
      <c r="F32" s="30"/>
      <c r="G32" s="30"/>
      <c r="H32" s="30"/>
      <c r="I32" s="30"/>
      <c r="J32" s="30"/>
      <c r="K32" s="30"/>
      <c r="L32" s="30"/>
    </row>
    <row r="33" spans="2:12" ht="12.75">
      <c r="B33" s="32"/>
      <c r="C33" s="32"/>
      <c r="D33" s="32"/>
      <c r="E33" s="32"/>
      <c r="F33" s="32"/>
      <c r="G33" s="32"/>
      <c r="H33" s="32"/>
      <c r="I33" s="32"/>
      <c r="J33" s="32"/>
      <c r="K33" s="32"/>
      <c r="L33" s="32"/>
    </row>
    <row r="34" spans="1:3" ht="12.75">
      <c r="A34" t="s">
        <v>36</v>
      </c>
      <c r="B34" s="6" t="s">
        <v>49</v>
      </c>
      <c r="C34" s="6"/>
    </row>
    <row r="35" spans="1:3" ht="12.75">
      <c r="A35" t="s">
        <v>37</v>
      </c>
      <c r="B35" s="6" t="s">
        <v>85</v>
      </c>
      <c r="C35" s="6"/>
    </row>
    <row r="36" spans="1:3" ht="12.75">
      <c r="A36" t="s">
        <v>38</v>
      </c>
      <c r="B36" t="s">
        <v>69</v>
      </c>
      <c r="C36" s="6"/>
    </row>
    <row r="37" spans="1:12" ht="12.75">
      <c r="A37" t="s">
        <v>39</v>
      </c>
      <c r="B37" s="30" t="s">
        <v>97</v>
      </c>
      <c r="C37" s="31"/>
      <c r="D37" s="31"/>
      <c r="E37" s="31"/>
      <c r="F37" s="31"/>
      <c r="G37" s="31"/>
      <c r="H37" s="31"/>
      <c r="I37" s="31"/>
      <c r="J37" s="31"/>
      <c r="K37" s="31"/>
      <c r="L37" s="31"/>
    </row>
    <row r="38" spans="2:12" ht="12.75">
      <c r="B38" s="31"/>
      <c r="C38" s="31"/>
      <c r="D38" s="31"/>
      <c r="E38" s="31"/>
      <c r="F38" s="31"/>
      <c r="G38" s="31"/>
      <c r="H38" s="31"/>
      <c r="I38" s="31"/>
      <c r="J38" s="31"/>
      <c r="K38" s="31"/>
      <c r="L38" s="31"/>
    </row>
    <row r="39" spans="1:2" ht="12.75">
      <c r="A39" t="s">
        <v>40</v>
      </c>
      <c r="B39" s="6" t="s">
        <v>50</v>
      </c>
    </row>
    <row r="40" spans="1:2" ht="12.75">
      <c r="A40" t="s">
        <v>41</v>
      </c>
      <c r="B40" s="6" t="s">
        <v>51</v>
      </c>
    </row>
    <row r="41" spans="1:2" ht="12.75">
      <c r="A41" t="s">
        <v>42</v>
      </c>
      <c r="B41" s="6" t="s">
        <v>52</v>
      </c>
    </row>
    <row r="42" spans="1:2" ht="12.75">
      <c r="A42" t="s">
        <v>43</v>
      </c>
      <c r="B42" s="6" t="s">
        <v>80</v>
      </c>
    </row>
    <row r="43" spans="1:2" ht="12.75">
      <c r="A43" t="s">
        <v>44</v>
      </c>
      <c r="B43" s="6" t="s">
        <v>110</v>
      </c>
    </row>
    <row r="44" spans="1:2" ht="12.75">
      <c r="A44" t="s">
        <v>56</v>
      </c>
      <c r="B44" s="6" t="s">
        <v>53</v>
      </c>
    </row>
    <row r="45" spans="1:2" ht="12.75">
      <c r="A45" t="s">
        <v>45</v>
      </c>
      <c r="B45" s="6" t="s">
        <v>54</v>
      </c>
    </row>
    <row r="46" spans="1:2" ht="12.75">
      <c r="A46" t="s">
        <v>46</v>
      </c>
      <c r="B46" s="29" t="s">
        <v>112</v>
      </c>
    </row>
    <row r="47" spans="1:2" ht="12.75">
      <c r="A47" t="s">
        <v>47</v>
      </c>
      <c r="B47" s="6" t="s">
        <v>76</v>
      </c>
    </row>
    <row r="48" spans="1:2" ht="12.75">
      <c r="A48" t="s">
        <v>48</v>
      </c>
      <c r="B48" s="6" t="s">
        <v>60</v>
      </c>
    </row>
    <row r="49" spans="1:2" ht="12.75">
      <c r="A49" t="s">
        <v>81</v>
      </c>
      <c r="B49" s="6" t="s">
        <v>77</v>
      </c>
    </row>
    <row r="51" spans="1:11" ht="12.75">
      <c r="A51" t="s">
        <v>64</v>
      </c>
      <c r="B51" s="30" t="s">
        <v>78</v>
      </c>
      <c r="C51" s="30"/>
      <c r="D51" s="30"/>
      <c r="E51" s="30"/>
      <c r="F51" s="30"/>
      <c r="G51" s="30"/>
      <c r="H51" s="30"/>
      <c r="I51" s="30"/>
      <c r="J51" s="30"/>
      <c r="K51" s="30"/>
    </row>
    <row r="52" spans="2:11" ht="12.75">
      <c r="B52" s="30"/>
      <c r="C52" s="30"/>
      <c r="D52" s="30"/>
      <c r="E52" s="30"/>
      <c r="F52" s="30"/>
      <c r="G52" s="30"/>
      <c r="H52" s="30"/>
      <c r="I52" s="30"/>
      <c r="J52" s="30"/>
      <c r="K52" s="30"/>
    </row>
    <row r="53" spans="1:2" ht="12.75">
      <c r="A53" t="s">
        <v>86</v>
      </c>
      <c r="B53" t="s">
        <v>87</v>
      </c>
    </row>
    <row r="54" spans="1:2" ht="12.75">
      <c r="A54" t="s">
        <v>88</v>
      </c>
      <c r="B54" t="s">
        <v>89</v>
      </c>
    </row>
    <row r="55" spans="1:2" ht="12.75">
      <c r="A55" t="s">
        <v>90</v>
      </c>
      <c r="B55" t="s">
        <v>91</v>
      </c>
    </row>
  </sheetData>
  <mergeCells count="3">
    <mergeCell ref="B31:L33"/>
    <mergeCell ref="B37:L38"/>
    <mergeCell ref="B51:K52"/>
  </mergeCells>
  <conditionalFormatting sqref="M13:M24 O13:O24">
    <cfRule type="cellIs" priority="1" dxfId="0" operator="greaterThanOrEqual" stopIfTrue="1">
      <formula>1</formula>
    </cfRule>
  </conditionalFormatting>
  <printOptions gridLines="1"/>
  <pageMargins left="0.7874015748031497" right="0.7874015748031497" top="0.7874015748031497" bottom="0.7874015748031497"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O43"/>
  <sheetViews>
    <sheetView workbookViewId="0" topLeftCell="A1">
      <selection activeCell="A1" sqref="A1"/>
    </sheetView>
  </sheetViews>
  <sheetFormatPr defaultColWidth="9.140625" defaultRowHeight="12.75"/>
  <cols>
    <col min="1" max="1" width="26.7109375" style="0" customWidth="1"/>
    <col min="2" max="3" width="9.140625" style="4" customWidth="1"/>
    <col min="4" max="4" width="17.00390625" style="4" customWidth="1"/>
    <col min="5" max="5" width="9.8515625" style="0" customWidth="1"/>
    <col min="6" max="6" width="12.7109375" style="0" customWidth="1"/>
    <col min="7" max="8" width="12.28125" style="0" customWidth="1"/>
    <col min="9" max="10" width="10.7109375" style="0" customWidth="1"/>
    <col min="11" max="11" width="12.57421875" style="0" customWidth="1"/>
    <col min="13" max="13" width="11.7109375" style="0" customWidth="1"/>
    <col min="14" max="14" width="15.57421875" style="0" customWidth="1"/>
    <col min="15" max="15" width="11.8515625" style="0" customWidth="1"/>
  </cols>
  <sheetData>
    <row r="1" ht="18">
      <c r="A1" s="13" t="s">
        <v>98</v>
      </c>
    </row>
    <row r="3" ht="12.75">
      <c r="A3" s="11" t="s">
        <v>99</v>
      </c>
    </row>
    <row r="4" spans="2:15" ht="12.75">
      <c r="B4" s="12"/>
      <c r="C4" s="12"/>
      <c r="D4" s="9"/>
      <c r="E4" s="10"/>
      <c r="F4" s="10"/>
      <c r="G4" s="10"/>
      <c r="H4" s="10"/>
      <c r="I4" s="10"/>
      <c r="J4" s="10"/>
      <c r="K4" s="10"/>
      <c r="L4" s="10"/>
      <c r="M4" s="10"/>
      <c r="N4" s="10"/>
      <c r="O4" s="10"/>
    </row>
    <row r="5" spans="1:15" ht="12.75">
      <c r="A5" s="11" t="s">
        <v>113</v>
      </c>
      <c r="B5" s="18">
        <v>10</v>
      </c>
      <c r="C5" s="17" t="s">
        <v>92</v>
      </c>
      <c r="D5" s="9"/>
      <c r="E5" s="10"/>
      <c r="F5" s="10"/>
      <c r="G5" s="10"/>
      <c r="H5" s="10"/>
      <c r="I5" s="10"/>
      <c r="J5" s="10"/>
      <c r="K5" s="10"/>
      <c r="L5" s="10"/>
      <c r="M5" s="10"/>
      <c r="N5" s="10"/>
      <c r="O5" s="10"/>
    </row>
    <row r="6" spans="1:15" ht="12.75">
      <c r="A6" s="11" t="s">
        <v>74</v>
      </c>
      <c r="B6" s="18">
        <v>1000</v>
      </c>
      <c r="C6" s="17" t="s">
        <v>93</v>
      </c>
      <c r="D6" s="9"/>
      <c r="E6" s="10"/>
      <c r="F6" s="10"/>
      <c r="G6" s="10"/>
      <c r="H6" s="10"/>
      <c r="I6" s="10"/>
      <c r="J6" s="10"/>
      <c r="K6" s="10"/>
      <c r="L6" s="10"/>
      <c r="M6" s="10"/>
      <c r="N6" s="10"/>
      <c r="O6" s="10"/>
    </row>
    <row r="7" spans="1:15" ht="12.75">
      <c r="A7" s="11"/>
      <c r="B7" s="12"/>
      <c r="C7" s="12"/>
      <c r="D7" s="9"/>
      <c r="E7" s="10"/>
      <c r="F7" s="10"/>
      <c r="G7" s="10"/>
      <c r="H7" s="10"/>
      <c r="I7" s="10"/>
      <c r="J7" s="10"/>
      <c r="K7" s="10"/>
      <c r="L7" s="10"/>
      <c r="M7" s="10"/>
      <c r="N7" s="10"/>
      <c r="O7" s="10"/>
    </row>
    <row r="8" spans="1:15" s="10" customFormat="1" ht="12.75">
      <c r="A8" s="2">
        <v>1</v>
      </c>
      <c r="B8" s="2">
        <v>2</v>
      </c>
      <c r="C8" s="2">
        <v>3</v>
      </c>
      <c r="D8" s="2">
        <v>4</v>
      </c>
      <c r="E8" s="2">
        <v>5</v>
      </c>
      <c r="F8" s="2">
        <v>6</v>
      </c>
      <c r="G8" s="2">
        <v>7</v>
      </c>
      <c r="H8" s="2">
        <v>8</v>
      </c>
      <c r="I8" s="2">
        <v>9</v>
      </c>
      <c r="J8" s="2">
        <v>10</v>
      </c>
      <c r="K8" s="2">
        <v>11</v>
      </c>
      <c r="L8" s="2">
        <v>12</v>
      </c>
      <c r="M8" s="2">
        <v>13</v>
      </c>
      <c r="N8" s="2">
        <v>14</v>
      </c>
      <c r="O8" s="2">
        <v>15</v>
      </c>
    </row>
    <row r="9" spans="1:15" s="10" customFormat="1" ht="12.75">
      <c r="A9" s="3"/>
      <c r="B9" s="14"/>
      <c r="C9" s="14"/>
      <c r="D9" s="14"/>
      <c r="E9" s="3"/>
      <c r="F9" s="3"/>
      <c r="G9" s="3"/>
      <c r="H9" s="3"/>
      <c r="I9" s="3"/>
      <c r="J9" s="3"/>
      <c r="K9" s="3"/>
      <c r="L9" s="3"/>
      <c r="M9" s="3"/>
      <c r="N9" s="3"/>
      <c r="O9" s="3"/>
    </row>
    <row r="10" spans="1:15" ht="63.75">
      <c r="A10" s="26" t="s">
        <v>0</v>
      </c>
      <c r="B10" s="7" t="s">
        <v>27</v>
      </c>
      <c r="C10" s="7" t="s">
        <v>28</v>
      </c>
      <c r="D10" s="7" t="s">
        <v>82</v>
      </c>
      <c r="E10" s="7" t="s">
        <v>29</v>
      </c>
      <c r="F10" s="7" t="s">
        <v>55</v>
      </c>
      <c r="G10" s="7" t="s">
        <v>30</v>
      </c>
      <c r="H10" s="7" t="s">
        <v>79</v>
      </c>
      <c r="I10" s="7" t="s">
        <v>32</v>
      </c>
      <c r="J10" s="7" t="s">
        <v>31</v>
      </c>
      <c r="K10" s="7" t="s">
        <v>33</v>
      </c>
      <c r="L10" s="7" t="s">
        <v>84</v>
      </c>
      <c r="M10" s="7" t="s">
        <v>34</v>
      </c>
      <c r="N10" s="7" t="s">
        <v>57</v>
      </c>
      <c r="O10" s="7" t="s">
        <v>35</v>
      </c>
    </row>
    <row r="11" spans="1:15" ht="25.5">
      <c r="A11" s="1"/>
      <c r="B11" s="8" t="s">
        <v>1</v>
      </c>
      <c r="C11" s="8"/>
      <c r="D11" s="7" t="s">
        <v>83</v>
      </c>
      <c r="E11" s="8" t="s">
        <v>15</v>
      </c>
      <c r="F11" s="8" t="s">
        <v>16</v>
      </c>
      <c r="G11" s="8" t="s">
        <v>22</v>
      </c>
      <c r="H11" s="8" t="s">
        <v>22</v>
      </c>
      <c r="I11" s="8" t="s">
        <v>24</v>
      </c>
      <c r="J11" s="7" t="s">
        <v>23</v>
      </c>
      <c r="K11" s="27"/>
      <c r="L11" s="8" t="s">
        <v>62</v>
      </c>
      <c r="M11" s="8"/>
      <c r="N11" s="8" t="s">
        <v>63</v>
      </c>
      <c r="O11" s="28"/>
    </row>
    <row r="12" spans="1:15" ht="12.75">
      <c r="A12" s="1"/>
      <c r="B12" s="2"/>
      <c r="C12" s="2"/>
      <c r="D12" s="2"/>
      <c r="E12" s="2"/>
      <c r="F12" s="2"/>
      <c r="G12" s="2"/>
      <c r="H12" s="2"/>
      <c r="I12" s="2"/>
      <c r="J12" s="2"/>
      <c r="K12" s="2"/>
      <c r="L12" s="2"/>
      <c r="M12" s="2"/>
      <c r="N12" s="2"/>
      <c r="O12" s="3"/>
    </row>
    <row r="13" spans="1:15" ht="12.75">
      <c r="A13" s="19" t="s">
        <v>100</v>
      </c>
      <c r="B13" s="20">
        <v>370</v>
      </c>
      <c r="C13" s="20">
        <v>1</v>
      </c>
      <c r="D13" s="20">
        <v>0.023</v>
      </c>
      <c r="E13" s="20">
        <v>2</v>
      </c>
      <c r="F13" s="20">
        <v>365</v>
      </c>
      <c r="G13" s="20">
        <v>0</v>
      </c>
      <c r="H13" s="20">
        <v>0.5</v>
      </c>
      <c r="I13" s="20">
        <v>0.5</v>
      </c>
      <c r="J13" s="22">
        <f>G13/H13</f>
        <v>0</v>
      </c>
      <c r="K13" s="21">
        <f>2^-(J13)</f>
        <v>1</v>
      </c>
      <c r="L13" s="22">
        <f>B13*C13*D13*K13/(I13^2)</f>
        <v>34.04</v>
      </c>
      <c r="M13" s="22">
        <f>L13/$B$5</f>
        <v>3.404</v>
      </c>
      <c r="N13" s="22">
        <f>L13*((E13*F13)/60)</f>
        <v>414.1533333333333</v>
      </c>
      <c r="O13" s="22">
        <f>N13/$B$6</f>
        <v>0.4141533333333333</v>
      </c>
    </row>
    <row r="14" spans="1:15" ht="12.75">
      <c r="A14" s="19" t="s">
        <v>101</v>
      </c>
      <c r="B14" s="20">
        <v>90</v>
      </c>
      <c r="C14" s="20">
        <v>1</v>
      </c>
      <c r="D14" s="20">
        <v>0.16</v>
      </c>
      <c r="E14" s="20">
        <v>2</v>
      </c>
      <c r="F14" s="20">
        <v>365</v>
      </c>
      <c r="G14" s="20">
        <v>0</v>
      </c>
      <c r="H14" s="20">
        <v>6</v>
      </c>
      <c r="I14" s="20">
        <v>0.5</v>
      </c>
      <c r="J14" s="22">
        <f>G14/H14</f>
        <v>0</v>
      </c>
      <c r="K14" s="21">
        <f>2^-(J14)</f>
        <v>1</v>
      </c>
      <c r="L14" s="22">
        <f>B14*C14*D14*K14/(I14^2)</f>
        <v>57.6</v>
      </c>
      <c r="M14" s="22">
        <f>L14/$B$5</f>
        <v>5.76</v>
      </c>
      <c r="N14" s="22">
        <f>L14*((E14*F14)/60)</f>
        <v>700.8</v>
      </c>
      <c r="O14" s="22">
        <f>N14/$B$6</f>
        <v>0.7008</v>
      </c>
    </row>
    <row r="15" spans="1:15" ht="12.75">
      <c r="A15" s="19" t="s">
        <v>102</v>
      </c>
      <c r="B15" s="20">
        <v>45</v>
      </c>
      <c r="C15" s="20">
        <v>1</v>
      </c>
      <c r="D15" s="20">
        <v>0.16</v>
      </c>
      <c r="E15" s="20">
        <v>2</v>
      </c>
      <c r="F15" s="20">
        <v>5</v>
      </c>
      <c r="G15" s="20">
        <v>0</v>
      </c>
      <c r="H15" s="20">
        <v>6</v>
      </c>
      <c r="I15" s="20">
        <v>0.5</v>
      </c>
      <c r="J15" s="22">
        <f>G15/H15</f>
        <v>0</v>
      </c>
      <c r="K15" s="21">
        <f>2^-(J15)</f>
        <v>1</v>
      </c>
      <c r="L15" s="22">
        <f>B15*C15*D15*K15/(I15^2)</f>
        <v>28.8</v>
      </c>
      <c r="M15" s="22">
        <f>L15/$B$5</f>
        <v>2.88</v>
      </c>
      <c r="N15" s="22">
        <f>L15*((E15*F15)/60)</f>
        <v>4.8</v>
      </c>
      <c r="O15" s="22">
        <f>N15/$B$6</f>
        <v>0.0048</v>
      </c>
    </row>
    <row r="17" spans="2:3" ht="12.75">
      <c r="B17" s="6"/>
      <c r="C17" s="6"/>
    </row>
    <row r="18" ht="12.75">
      <c r="A18" s="5" t="s">
        <v>10</v>
      </c>
    </row>
    <row r="20" spans="1:12" ht="12.75">
      <c r="A20" s="15" t="s">
        <v>75</v>
      </c>
      <c r="B20" s="30" t="s">
        <v>96</v>
      </c>
      <c r="C20" s="30"/>
      <c r="D20" s="30"/>
      <c r="E20" s="30"/>
      <c r="F20" s="30"/>
      <c r="G20" s="30"/>
      <c r="H20" s="30"/>
      <c r="I20" s="30"/>
      <c r="J20" s="30"/>
      <c r="K20" s="30"/>
      <c r="L20" s="30"/>
    </row>
    <row r="21" spans="1:12" ht="12.75">
      <c r="A21" s="5"/>
      <c r="B21" s="30"/>
      <c r="C21" s="30"/>
      <c r="D21" s="30"/>
      <c r="E21" s="30"/>
      <c r="F21" s="30"/>
      <c r="G21" s="30"/>
      <c r="H21" s="30"/>
      <c r="I21" s="30"/>
      <c r="J21" s="30"/>
      <c r="K21" s="30"/>
      <c r="L21" s="30"/>
    </row>
    <row r="22" spans="2:12" ht="12.75">
      <c r="B22" s="32"/>
      <c r="C22" s="32"/>
      <c r="D22" s="32"/>
      <c r="E22" s="32"/>
      <c r="F22" s="32"/>
      <c r="G22" s="32"/>
      <c r="H22" s="32"/>
      <c r="I22" s="32"/>
      <c r="J22" s="32"/>
      <c r="K22" s="32"/>
      <c r="L22" s="32"/>
    </row>
    <row r="23" spans="1:3" ht="12.75">
      <c r="A23" t="s">
        <v>36</v>
      </c>
      <c r="B23" s="6" t="s">
        <v>103</v>
      </c>
      <c r="C23" s="6"/>
    </row>
    <row r="24" spans="1:3" ht="12.75">
      <c r="A24" t="s">
        <v>37</v>
      </c>
      <c r="B24" s="6" t="s">
        <v>104</v>
      </c>
      <c r="C24" s="6"/>
    </row>
    <row r="25" spans="1:3" ht="12.75">
      <c r="A25" t="s">
        <v>38</v>
      </c>
      <c r="B25" t="s">
        <v>105</v>
      </c>
      <c r="C25" s="6"/>
    </row>
    <row r="26" spans="1:12" ht="12.75">
      <c r="A26" t="s">
        <v>39</v>
      </c>
      <c r="B26" s="23" t="s">
        <v>107</v>
      </c>
      <c r="C26" s="24"/>
      <c r="D26" s="24"/>
      <c r="E26" s="24"/>
      <c r="F26" s="24"/>
      <c r="G26" s="24"/>
      <c r="H26" s="24"/>
      <c r="I26" s="24"/>
      <c r="J26" s="24"/>
      <c r="K26" s="24"/>
      <c r="L26" s="24"/>
    </row>
    <row r="27" spans="1:2" ht="12.75">
      <c r="A27" t="s">
        <v>40</v>
      </c>
      <c r="B27" s="6" t="s">
        <v>50</v>
      </c>
    </row>
    <row r="28" spans="1:2" ht="12.75">
      <c r="A28" t="s">
        <v>41</v>
      </c>
      <c r="B28" s="6" t="s">
        <v>51</v>
      </c>
    </row>
    <row r="29" spans="1:2" ht="12.75">
      <c r="A29" t="s">
        <v>42</v>
      </c>
      <c r="B29" s="6" t="s">
        <v>52</v>
      </c>
    </row>
    <row r="30" spans="1:2" ht="12.75">
      <c r="A30" t="s">
        <v>43</v>
      </c>
      <c r="B30" s="6" t="s">
        <v>80</v>
      </c>
    </row>
    <row r="31" spans="1:2" ht="12.75">
      <c r="A31" t="s">
        <v>44</v>
      </c>
      <c r="B31" s="6" t="s">
        <v>106</v>
      </c>
    </row>
    <row r="32" spans="1:2" ht="12.75">
      <c r="A32" t="s">
        <v>56</v>
      </c>
      <c r="B32" s="6" t="s">
        <v>53</v>
      </c>
    </row>
    <row r="33" spans="1:2" ht="12.75">
      <c r="A33" t="s">
        <v>45</v>
      </c>
      <c r="B33" s="6" t="s">
        <v>54</v>
      </c>
    </row>
    <row r="34" spans="1:2" ht="12.75">
      <c r="A34" t="s">
        <v>46</v>
      </c>
      <c r="B34" s="29" t="s">
        <v>112</v>
      </c>
    </row>
    <row r="35" spans="1:2" ht="12.75">
      <c r="A35" t="s">
        <v>47</v>
      </c>
      <c r="B35" s="6" t="s">
        <v>76</v>
      </c>
    </row>
    <row r="36" spans="1:2" ht="12.75">
      <c r="A36" t="s">
        <v>48</v>
      </c>
      <c r="B36" s="6" t="s">
        <v>60</v>
      </c>
    </row>
    <row r="37" spans="1:2" ht="12.75">
      <c r="A37" t="s">
        <v>81</v>
      </c>
      <c r="B37" s="6" t="s">
        <v>77</v>
      </c>
    </row>
    <row r="39" spans="1:11" ht="12.75">
      <c r="A39" t="s">
        <v>64</v>
      </c>
      <c r="B39" s="30" t="s">
        <v>78</v>
      </c>
      <c r="C39" s="30"/>
      <c r="D39" s="30"/>
      <c r="E39" s="30"/>
      <c r="F39" s="30"/>
      <c r="G39" s="30"/>
      <c r="H39" s="30"/>
      <c r="I39" s="30"/>
      <c r="J39" s="30"/>
      <c r="K39" s="30"/>
    </row>
    <row r="40" spans="2:11" ht="12.75">
      <c r="B40" s="30"/>
      <c r="C40" s="30"/>
      <c r="D40" s="30"/>
      <c r="E40" s="30"/>
      <c r="F40" s="30"/>
      <c r="G40" s="30"/>
      <c r="H40" s="30"/>
      <c r="I40" s="30"/>
      <c r="J40" s="30"/>
      <c r="K40" s="30"/>
    </row>
    <row r="41" spans="1:2" ht="12.75">
      <c r="A41" t="s">
        <v>86</v>
      </c>
      <c r="B41" t="s">
        <v>87</v>
      </c>
    </row>
    <row r="42" spans="1:2" ht="12.75">
      <c r="A42" t="s">
        <v>88</v>
      </c>
      <c r="B42" t="s">
        <v>89</v>
      </c>
    </row>
    <row r="43" spans="1:2" ht="12.75">
      <c r="A43" t="s">
        <v>90</v>
      </c>
      <c r="B43" t="s">
        <v>91</v>
      </c>
    </row>
  </sheetData>
  <mergeCells count="2">
    <mergeCell ref="B20:L22"/>
    <mergeCell ref="B39:K40"/>
  </mergeCells>
  <conditionalFormatting sqref="M13:M15 O13:O15">
    <cfRule type="cellIs" priority="1" dxfId="0" operator="greaterThanOrEqual" stopIfTrue="1">
      <formula>1</formula>
    </cfRule>
  </conditionalFormatting>
  <printOptions gridLines="1"/>
  <pageMargins left="0.7874015748031497" right="0.7874015748031497" top="0.7874015748031497" bottom="0.7874015748031497"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dc:creator>
  <cp:keywords/>
  <dc:description/>
  <cp:lastModifiedBy>Remko Bijkerk</cp:lastModifiedBy>
  <cp:lastPrinted>2008-05-28T10:30:34Z</cp:lastPrinted>
  <dcterms:created xsi:type="dcterms:W3CDTF">2008-04-05T13:46:22Z</dcterms:created>
  <dcterms:modified xsi:type="dcterms:W3CDTF">2008-09-18T20:02:23Z</dcterms:modified>
  <cp:category/>
  <cp:version/>
  <cp:contentType/>
  <cp:contentStatus/>
</cp:coreProperties>
</file>