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20" yWindow="105" windowWidth="15480" windowHeight="11640" activeTab="0"/>
  </bookViews>
  <sheets>
    <sheet name="dosis extern handelingen F-18" sheetId="1" r:id="rId1"/>
    <sheet name="gegevens F-18" sheetId="2" r:id="rId2"/>
    <sheet name="gegevens Ge-68" sheetId="3" r:id="rId3"/>
    <sheet name="gegevens Ga-68 " sheetId="4" r:id="rId4"/>
  </sheets>
  <definedNames>
    <definedName name="_xlnm.Print_Area" localSheetId="0">'dosis extern handelingen F-18'!$A$1:$O$45</definedName>
    <definedName name="datum">#REF!</definedName>
    <definedName name="datumB41">#REF!</definedName>
  </definedNames>
  <calcPr fullCalcOnLoad="1"/>
</workbook>
</file>

<file path=xl/sharedStrings.xml><?xml version="1.0" encoding="utf-8"?>
<sst xmlns="http://schemas.openxmlformats.org/spreadsheetml/2006/main" count="230" uniqueCount="140">
  <si>
    <t>F-18</t>
  </si>
  <si>
    <t>Toelichting:</t>
  </si>
  <si>
    <t>S</t>
  </si>
  <si>
    <t>M</t>
  </si>
  <si>
    <t>F</t>
  </si>
  <si>
    <t>[m]</t>
  </si>
  <si>
    <t>[# HVL-dikten]</t>
  </si>
  <si>
    <t>[# / jaar]</t>
  </si>
  <si>
    <t>aantal handelingen per jaar</t>
  </si>
  <si>
    <t>[min]</t>
  </si>
  <si>
    <t>vervoer naar de toedienruimte (kelder)</t>
  </si>
  <si>
    <t>patient van het scanbed en ontslag</t>
  </si>
  <si>
    <t>uitpakruimte</t>
  </si>
  <si>
    <t>B-lab</t>
  </si>
  <si>
    <t>gangen</t>
  </si>
  <si>
    <t>toedienruimte PET</t>
  </si>
  <si>
    <t>scannerruimte</t>
  </si>
  <si>
    <t>positionering patient op scanbed (p.i.1 uur)</t>
  </si>
  <si>
    <t>uitpakken F-18 (wolfraam pot 30 mm)</t>
  </si>
  <si>
    <t>infuus verwijderen</t>
  </si>
  <si>
    <t>injectie F-18 (spuitafscherming)</t>
  </si>
  <si>
    <t>Stralingshygiënische gegevens F-18</t>
  </si>
  <si>
    <t>e, B+</t>
  </si>
  <si>
    <t>Externe blootstelling</t>
  </si>
  <si>
    <r>
      <t>Γ</t>
    </r>
    <r>
      <rPr>
        <vertAlign val="subscript"/>
        <sz val="10"/>
        <rFont val="Arial"/>
        <family val="2"/>
      </rPr>
      <t>10</t>
    </r>
    <r>
      <rPr>
        <sz val="10"/>
        <rFont val="Arial"/>
        <family val="0"/>
      </rPr>
      <t xml:space="preserve">    (μGy/h per MBq op 1 m)</t>
    </r>
  </si>
  <si>
    <t>h(0,07)  (μSv/h per MBq op 10 cm)</t>
  </si>
  <si>
    <t>h(10) (μSv/h per MBq op 1 m)</t>
  </si>
  <si>
    <t>h(10) patient (μSv/h per MBq op 1 m)</t>
  </si>
  <si>
    <t>Inwendige besmetting</t>
  </si>
  <si>
    <r>
      <t xml:space="preserve">Inhalatie e </t>
    </r>
    <r>
      <rPr>
        <b/>
        <vertAlign val="subscript"/>
        <sz val="10"/>
        <rFont val="Arial"/>
        <family val="2"/>
      </rPr>
      <t>inh</t>
    </r>
    <r>
      <rPr>
        <b/>
        <sz val="10"/>
        <rFont val="Arial"/>
        <family val="2"/>
      </rPr>
      <t xml:space="preserve"> (50)</t>
    </r>
  </si>
  <si>
    <t>Ingestie</t>
  </si>
  <si>
    <t>Prikken (wond)</t>
  </si>
  <si>
    <t>Huid- besmetting</t>
  </si>
  <si>
    <t>Nuclide</t>
  </si>
  <si>
    <t>Halverings-tijd      T1/2   (uren)</t>
  </si>
  <si>
    <t>Vervals-wijze</t>
  </si>
  <si>
    <t>d1/2   (Pb)      (mm)</t>
  </si>
  <si>
    <t>Referentie patient</t>
  </si>
  <si>
    <t>type</t>
  </si>
  <si>
    <t>AMAD =   1 µm  (Sv/Bq)</t>
  </si>
  <si>
    <t>AMAD = 5 µm  (Sv/Bq)</t>
  </si>
  <si>
    <r>
      <t>f</t>
    </r>
    <r>
      <rPr>
        <vertAlign val="subscript"/>
        <sz val="10"/>
        <rFont val="Arial"/>
        <family val="2"/>
      </rPr>
      <t>1</t>
    </r>
  </si>
  <si>
    <r>
      <t>e</t>
    </r>
    <r>
      <rPr>
        <vertAlign val="subscript"/>
        <sz val="10"/>
        <rFont val="Arial"/>
        <family val="2"/>
      </rPr>
      <t>ing</t>
    </r>
    <r>
      <rPr>
        <sz val="10"/>
        <rFont val="Arial"/>
        <family val="0"/>
      </rPr>
      <t xml:space="preserve"> (50)  (Sv/Bq)</t>
    </r>
  </si>
  <si>
    <r>
      <t>e</t>
    </r>
    <r>
      <rPr>
        <vertAlign val="subscript"/>
        <sz val="10"/>
        <rFont val="Arial"/>
        <family val="2"/>
      </rPr>
      <t>iv</t>
    </r>
    <r>
      <rPr>
        <sz val="10"/>
        <rFont val="Arial"/>
        <family val="0"/>
      </rPr>
      <t xml:space="preserve"> (50)  (Sv/Bq)</t>
    </r>
  </si>
  <si>
    <r>
      <t>H(huid)       (Sv/s per</t>
    </r>
    <r>
      <rPr>
        <vertAlign val="superscript"/>
        <sz val="10"/>
        <rFont val="Arial"/>
        <family val="2"/>
      </rPr>
      <t xml:space="preserve"> </t>
    </r>
    <r>
      <rPr>
        <sz val="10"/>
        <rFont val="Arial"/>
        <family val="0"/>
      </rPr>
      <t>Bq/cm</t>
    </r>
    <r>
      <rPr>
        <vertAlign val="superscript"/>
        <sz val="10"/>
        <rFont val="Arial"/>
        <family val="2"/>
      </rPr>
      <t>2</t>
    </r>
    <r>
      <rPr>
        <sz val="10"/>
        <rFont val="Arial"/>
        <family val="0"/>
      </rPr>
      <t>)</t>
    </r>
  </si>
  <si>
    <t>2 (AAPM)</t>
  </si>
  <si>
    <t>Vrijstellingsgrenzen</t>
  </si>
  <si>
    <t>Transport</t>
  </si>
  <si>
    <t>Activiteit  (Bq)</t>
  </si>
  <si>
    <t>Massieke activiteit  (kBq/kg)</t>
  </si>
  <si>
    <t>A1     (TBq)</t>
  </si>
  <si>
    <t>A2     (TBq)</t>
  </si>
  <si>
    <r>
      <t>Vervals-constante (uren</t>
    </r>
    <r>
      <rPr>
        <vertAlign val="superscript"/>
        <sz val="10"/>
        <rFont val="Arial"/>
        <family val="2"/>
      </rPr>
      <t>-1</t>
    </r>
    <r>
      <rPr>
        <sz val="10"/>
        <rFont val="Arial"/>
        <family val="0"/>
      </rPr>
      <t>)</t>
    </r>
  </si>
  <si>
    <t>Halveringsdikte d 1/2 in mm</t>
  </si>
  <si>
    <t>Pb</t>
  </si>
  <si>
    <t xml:space="preserve">Beton </t>
  </si>
  <si>
    <t xml:space="preserve">Wolfraam </t>
  </si>
  <si>
    <t>(µSv/h)</t>
  </si>
  <si>
    <t>ionisatiekamer in loden mantel</t>
  </si>
  <si>
    <t>optrekken F-18 in spuit</t>
  </si>
  <si>
    <t>loodglas+van Gahlen systeem</t>
  </si>
  <si>
    <t>PET-kar + van Gahlen systeem</t>
  </si>
  <si>
    <t>van Gahlen systeem</t>
  </si>
  <si>
    <t>geen afscherming</t>
  </si>
  <si>
    <t>[MBq]</t>
  </si>
  <si>
    <t>[mm]</t>
  </si>
  <si>
    <t>[µSv/jaar]</t>
  </si>
  <si>
    <t>plaatsing  F-18 in de dosiscalibrator</t>
  </si>
  <si>
    <t>injectie F-18 (afscherming door de patient)</t>
  </si>
  <si>
    <t xml:space="preserve">gemiddelde activiteit per handeling in MBq </t>
  </si>
  <si>
    <t>tijdsduur van een handeling in minuten</t>
  </si>
  <si>
    <t>afstand tussen werknemer en bron in meter</t>
  </si>
  <si>
    <t>kwaliteitscontrole Ge-68 uniformiteit</t>
  </si>
  <si>
    <t>afvalverwerking</t>
  </si>
  <si>
    <t>kwaliteitscontrole Ge-68 staafje</t>
  </si>
  <si>
    <t>EXTERNE STRALINGSBELASTING HANDELINGEN F-18 FDG ONDERZOEK</t>
  </si>
  <si>
    <t xml:space="preserve">ruimte </t>
  </si>
  <si>
    <t>beschrijving afscherming</t>
  </si>
  <si>
    <t>gem. activiteit</t>
  </si>
  <si>
    <t>fractie van de activiteit</t>
  </si>
  <si>
    <t>tijds-duur</t>
  </si>
  <si>
    <t>handelingen per jaar</t>
  </si>
  <si>
    <t>dikte afscherming bron</t>
  </si>
  <si>
    <t>afstand tot bron</t>
  </si>
  <si>
    <t>transmissie  T</t>
  </si>
  <si>
    <t>handelingen</t>
  </si>
  <si>
    <t>fractie van de activiteit die tijdens de handeling een rol speelt, door fysisch of biologisch verval e.d., als vereenvoudiging kan voor deze fractie 1 worden gekozen</t>
  </si>
  <si>
    <t>kolom 1</t>
  </si>
  <si>
    <t>kolom 2</t>
  </si>
  <si>
    <t>kolom 3</t>
  </si>
  <si>
    <t>kolom 4</t>
  </si>
  <si>
    <t xml:space="preserve">kolom 5 </t>
  </si>
  <si>
    <t>kolom 6</t>
  </si>
  <si>
    <t>kolom 7</t>
  </si>
  <si>
    <t>kolom 8</t>
  </si>
  <si>
    <t>kolom 9</t>
  </si>
  <si>
    <t>kolom 10</t>
  </si>
  <si>
    <t>kolom 11</t>
  </si>
  <si>
    <t>kolom 12</t>
  </si>
  <si>
    <t>kolom 13</t>
  </si>
  <si>
    <t>kolom 14</t>
  </si>
  <si>
    <t>dikte van het afschermmateriaal in mm.</t>
  </si>
  <si>
    <t>aantal halveringsdiktes van het afschermmateriaal</t>
  </si>
  <si>
    <t>doorgelaten fractie v.d. activiteit buiten de afschermingen</t>
  </si>
  <si>
    <t>het omgevingsdosisequivalenttempo in µSv per uur per MBq op 1 meter van de bron (spuit in afscherming), Ref. MR-AGIS tabel A1 of AS Keverling Buisman; Handboek Radionucliden.</t>
  </si>
  <si>
    <r>
      <t xml:space="preserve">het dosistempo in </t>
    </r>
    <r>
      <rPr>
        <sz val="10"/>
        <rFont val="Arial"/>
        <family val="2"/>
      </rPr>
      <t>µ</t>
    </r>
    <r>
      <rPr>
        <sz val="10"/>
        <rFont val="Arial"/>
        <family val="0"/>
      </rPr>
      <t>Sv per uur voor  1 handeling</t>
    </r>
  </si>
  <si>
    <t>de handeling die uitgevoerd wordt</t>
  </si>
  <si>
    <t>ruimte waar de handeling wordt uitgevoerd</t>
  </si>
  <si>
    <t>beschrijving van de afscherming</t>
  </si>
  <si>
    <t>Stralingshygiënische gegevens Ge-68</t>
  </si>
  <si>
    <t>Ge-68</t>
  </si>
  <si>
    <t>e</t>
  </si>
  <si>
    <t>nv</t>
  </si>
  <si>
    <t>Ga-68</t>
  </si>
  <si>
    <t>B+,j</t>
  </si>
  <si>
    <t>(mm)</t>
  </si>
  <si>
    <r>
      <t>Wolfraam</t>
    </r>
    <r>
      <rPr>
        <sz val="10"/>
        <rFont val="Arial"/>
        <family val="0"/>
      </rPr>
      <t xml:space="preserve"> pot (HVL=2,8 mm)</t>
    </r>
  </si>
  <si>
    <t xml:space="preserve">halverings-dikte d1/2 </t>
  </si>
  <si>
    <t>bronconstante h(10)</t>
  </si>
  <si>
    <t>(µSv/h per MBq op 1m)</t>
  </si>
  <si>
    <t>aantal HVL-dikten</t>
  </si>
  <si>
    <t>kolom 15</t>
  </si>
  <si>
    <t>halveringsdikte van lood in mm, referentie Delacroix et al. Radiat.Prot.Dosim. 76 (1998) en IAEA TECDOC-1162, IAEA, Vienna (2000).</t>
  </si>
  <si>
    <t>Totale collectieve jaardosis</t>
  </si>
  <si>
    <t>cel is groen</t>
  </si>
  <si>
    <t>evt. zelf in te vullen velden</t>
  </si>
  <si>
    <t>cel is oranje/bruin</t>
  </si>
  <si>
    <t>resultaatvelden</t>
  </si>
  <si>
    <r>
      <t xml:space="preserve">collectieve jaardosis  in </t>
    </r>
    <r>
      <rPr>
        <sz val="10"/>
        <rFont val="Arial"/>
        <family val="2"/>
      </rPr>
      <t>µ</t>
    </r>
    <r>
      <rPr>
        <sz val="10"/>
        <rFont val="Arial"/>
        <family val="0"/>
      </rPr>
      <t>Sv per jaar voor de desbetreffende handelingen</t>
    </r>
  </si>
  <si>
    <t>dosis-tempo per handeling</t>
  </si>
  <si>
    <t xml:space="preserve">jaardosis </t>
  </si>
  <si>
    <t>(µSv/h) gedurende de handeling</t>
  </si>
  <si>
    <t xml:space="preserve">referentiedosis 2 </t>
  </si>
  <si>
    <t>(µSv/jaar) voor alle handelingen</t>
  </si>
  <si>
    <t>Handeling:deelhandeling F-18 FDG onderzoek</t>
  </si>
  <si>
    <t>cel is rood</t>
  </si>
  <si>
    <t>m.b.v. Opmaak in Excel kan een voorwaardelijke opmaak gemaakt worden waaraan de waarde in een cel aan moet voldoen. Indien de waarde in een cel een referentiedosis overschrijdt dan wordt dit aangegeven door de kleur rood.</t>
  </si>
  <si>
    <t>cel is blauw</t>
  </si>
  <si>
    <t>vaste gegevens</t>
  </si>
  <si>
    <t>referentiedosis 1</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</si>
</sst>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000"/>
    <numFmt numFmtId="174" formatCode="0.000000"/>
    <numFmt numFmtId="175" formatCode="0.000"/>
    <numFmt numFmtId="176" formatCode="0.00000"/>
    <numFmt numFmtId="177" formatCode="0.0E+00"/>
    <numFmt numFmtId="178" formatCode="&quot;fl&quot;\ #,##0_-;&quot;fl&quot;\ #,##0\-"/>
    <numFmt numFmtId="179" formatCode="&quot;fl&quot;\ #,##0_-;[Red]&quot;fl&quot;\ #,##0\-"/>
    <numFmt numFmtId="180" formatCode="&quot;fl&quot;\ #,##0.00_-;&quot;fl&quot;\ #,##0.00\-"/>
    <numFmt numFmtId="181" formatCode="&quot;fl&quot;\ #,##0.00_-;[Red]&quot;fl&quot;\ #,##0.00\-"/>
    <numFmt numFmtId="182" formatCode="_-&quot;fl&quot;\ * #,##0_-;_-&quot;fl&quot;\ * #,##0\-;_-&quot;fl&quot;\ * &quot;-&quot;_-;_-@_-"/>
    <numFmt numFmtId="183" formatCode="_-&quot;fl&quot;\ * #,##0.00_-;_-&quot;fl&quot;\ * #,##0.00\-;_-&quot;fl&quot;\ * &quot;-&quot;??_-;_-@_-"/>
    <numFmt numFmtId="184" formatCode="#,##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 &quot;Re&quot;"/>
    <numFmt numFmtId="192" formatCode="_(* #,##0.0_);_(* \(#,##0.0\);_(* &quot;-&quot;??_);_(@_)"/>
    <numFmt numFmtId="193" formatCode="_(* #,##0.000_);_(* \(#,##0.000\);_(* &quot;-&quot;??_);_(@_)"/>
    <numFmt numFmtId="194" formatCode="0.0000%"/>
  </numFmts>
  <fonts count="11">
    <font>
      <sz val="10"/>
      <name val="Arial"/>
      <family val="0"/>
    </font>
    <font>
      <sz val="8"/>
      <name val="Arial"/>
      <family val="0"/>
    </font>
    <font>
      <b/>
      <sz val="10"/>
      <name val="Arial"/>
      <family val="0"/>
    </font>
    <font>
      <sz val="12"/>
      <name val="Arial"/>
      <family val="0"/>
    </font>
    <font>
      <b/>
      <vertAlign val="subscript"/>
      <sz val="10"/>
      <name val="Arial"/>
      <family val="2"/>
    </font>
    <font>
      <u val="single"/>
      <sz val="10"/>
      <color indexed="12"/>
      <name val="Arial"/>
      <family val="0"/>
    </font>
    <font>
      <u val="single"/>
      <sz val="10"/>
      <color indexed="36"/>
      <name val="Arial"/>
      <family val="0"/>
    </font>
    <font>
      <b/>
      <sz val="16"/>
      <name val="Arial"/>
      <family val="2"/>
    </font>
    <font>
      <vertAlign val="subscript"/>
      <sz val="10"/>
      <name val="Arial"/>
      <family val="2"/>
    </font>
    <font>
      <vertAlign val="superscript"/>
      <sz val="10"/>
      <name val="Arial"/>
      <family val="2"/>
    </font>
    <font>
      <b/>
      <sz val="14"/>
      <name val="Arial"/>
      <family val="2"/>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12"/>
        <bgColor indexed="64"/>
      </patternFill>
    </fill>
  </fills>
  <borders count="8">
    <border>
      <left/>
      <right/>
      <top/>
      <bottom/>
      <diagonal/>
    </border>
    <border>
      <left style="thick"/>
      <right>
        <color indexed="63"/>
      </right>
      <top>
        <color indexed="63"/>
      </top>
      <bottom style="thick"/>
    </border>
    <border>
      <left>
        <color indexed="63"/>
      </left>
      <right>
        <color indexed="63"/>
      </right>
      <top>
        <color indexed="63"/>
      </top>
      <bottom style="thick"/>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0" fillId="0" borderId="0" xfId="0" applyBorder="1" applyAlignment="1">
      <alignment/>
    </xf>
    <xf numFmtId="0" fontId="2" fillId="2" borderId="0" xfId="19" applyFont="1" applyFill="1" applyBorder="1" applyAlignment="1" applyProtection="1">
      <alignment/>
      <protection/>
    </xf>
    <xf numFmtId="0" fontId="0" fillId="0" borderId="0" xfId="0" applyFont="1" applyFill="1" applyBorder="1" applyAlignment="1">
      <alignment horizontal="center"/>
    </xf>
    <xf numFmtId="0" fontId="0" fillId="0" borderId="0" xfId="0" applyFill="1" applyBorder="1" applyAlignment="1">
      <alignment horizontal="center"/>
    </xf>
    <xf numFmtId="11"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0" xfId="19" applyFont="1" applyBorder="1" applyAlignment="1" applyProtection="1">
      <alignment horizontal="left"/>
      <protection/>
    </xf>
    <xf numFmtId="0" fontId="2" fillId="0" borderId="0" xfId="0" applyFont="1" applyAlignment="1">
      <alignment/>
    </xf>
    <xf numFmtId="1" fontId="0" fillId="0" borderId="0" xfId="0" applyNumberFormat="1" applyFill="1" applyAlignment="1">
      <alignment/>
    </xf>
    <xf numFmtId="0" fontId="0" fillId="0" borderId="0" xfId="0" applyFill="1" applyAlignment="1">
      <alignment/>
    </xf>
    <xf numFmtId="0" fontId="2" fillId="0" borderId="0" xfId="0" applyFont="1" applyAlignment="1">
      <alignment wrapText="1"/>
    </xf>
    <xf numFmtId="1" fontId="0" fillId="0" borderId="0" xfId="0" applyNumberFormat="1" applyFill="1" applyAlignment="1">
      <alignment horizontal="center"/>
    </xf>
    <xf numFmtId="0" fontId="2" fillId="0" borderId="0" xfId="0" applyFont="1" applyAlignment="1">
      <alignment horizontal="center"/>
    </xf>
    <xf numFmtId="0" fontId="0" fillId="0" borderId="0" xfId="0" applyFont="1" applyFill="1" applyAlignment="1">
      <alignment horizontal="center"/>
    </xf>
    <xf numFmtId="2" fontId="0" fillId="0" borderId="0" xfId="0" applyNumberFormat="1" applyFill="1" applyAlignment="1">
      <alignment/>
    </xf>
    <xf numFmtId="0" fontId="2" fillId="0" borderId="0" xfId="0" applyFont="1" applyFill="1" applyAlignment="1">
      <alignment horizontal="center"/>
    </xf>
    <xf numFmtId="0" fontId="0" fillId="0" borderId="1" xfId="0" applyBorder="1" applyAlignment="1">
      <alignment/>
    </xf>
    <xf numFmtId="0" fontId="0" fillId="0" borderId="2" xfId="0" applyBorder="1"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177" fontId="0" fillId="0" borderId="0" xfId="0" applyNumberFormat="1" applyAlignment="1">
      <alignment horizontal="center"/>
    </xf>
    <xf numFmtId="177" fontId="0" fillId="0" borderId="0" xfId="0" applyNumberFormat="1" applyAlignment="1">
      <alignment/>
    </xf>
    <xf numFmtId="0" fontId="0" fillId="0" borderId="0" xfId="0" applyFont="1" applyFill="1" applyBorder="1" applyAlignment="1">
      <alignment/>
    </xf>
    <xf numFmtId="177" fontId="0" fillId="0" borderId="0" xfId="0" applyNumberFormat="1" applyFill="1" applyBorder="1" applyAlignment="1">
      <alignment horizontal="center"/>
    </xf>
    <xf numFmtId="172" fontId="0" fillId="0" borderId="0" xfId="0" applyNumberFormat="1" applyFill="1" applyBorder="1" applyAlignment="1">
      <alignment horizontal="center"/>
    </xf>
    <xf numFmtId="2" fontId="0" fillId="0" borderId="0" xfId="0" applyNumberFormat="1" applyFill="1" applyBorder="1" applyAlignment="1">
      <alignment/>
    </xf>
    <xf numFmtId="0" fontId="0" fillId="0" borderId="0" xfId="0" applyFont="1" applyFill="1" applyBorder="1" applyAlignment="1">
      <alignment horizontal="center"/>
    </xf>
    <xf numFmtId="1" fontId="0" fillId="0" borderId="0" xfId="0" applyNumberFormat="1" applyAlignment="1">
      <alignment horizontal="center"/>
    </xf>
    <xf numFmtId="0" fontId="0" fillId="0" borderId="0" xfId="0" applyFill="1" applyAlignment="1">
      <alignment horizontal="center"/>
    </xf>
    <xf numFmtId="0" fontId="2" fillId="3" borderId="0" xfId="0" applyFont="1" applyFill="1" applyAlignment="1">
      <alignment horizontal="center" vertical="top" wrapText="1"/>
    </xf>
    <xf numFmtId="1" fontId="2" fillId="3" borderId="0" xfId="0" applyNumberFormat="1" applyFont="1" applyFill="1" applyAlignment="1">
      <alignment horizontal="center"/>
    </xf>
    <xf numFmtId="1" fontId="2" fillId="3" borderId="0" xfId="0" applyNumberFormat="1" applyFont="1" applyFill="1" applyAlignment="1">
      <alignment horizontal="center" vertical="top" wrapText="1"/>
    </xf>
    <xf numFmtId="0" fontId="2" fillId="3" borderId="0" xfId="0" applyFont="1" applyFill="1" applyAlignment="1">
      <alignment horizontal="center" vertical="top"/>
    </xf>
    <xf numFmtId="0" fontId="2" fillId="3" borderId="0" xfId="0" applyFont="1" applyFill="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xf>
    <xf numFmtId="0" fontId="2" fillId="3" borderId="0" xfId="0" applyFont="1" applyFill="1" applyAlignment="1">
      <alignment/>
    </xf>
    <xf numFmtId="0" fontId="2" fillId="3" borderId="0" xfId="0" applyFont="1" applyFill="1" applyAlignment="1">
      <alignment horizontal="center" wrapText="1"/>
    </xf>
    <xf numFmtId="0" fontId="0" fillId="0" borderId="0" xfId="0" applyAlignment="1">
      <alignment horizontal="left"/>
    </xf>
    <xf numFmtId="0" fontId="0" fillId="3" borderId="3" xfId="0" applyFill="1" applyBorder="1" applyAlignment="1">
      <alignment vertical="top" wrapText="1"/>
    </xf>
    <xf numFmtId="0" fontId="0" fillId="3" borderId="3" xfId="0" applyFill="1" applyBorder="1" applyAlignment="1">
      <alignment horizontal="center" vertical="top" wrapText="1"/>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2" fillId="3" borderId="3" xfId="0" applyFont="1" applyFill="1" applyBorder="1" applyAlignment="1">
      <alignment horizontal="center" wrapText="1"/>
    </xf>
    <xf numFmtId="0" fontId="0" fillId="3" borderId="7" xfId="0" applyFill="1" applyBorder="1" applyAlignment="1">
      <alignment/>
    </xf>
    <xf numFmtId="0" fontId="0" fillId="3" borderId="1" xfId="0" applyFill="1" applyBorder="1" applyAlignment="1">
      <alignment/>
    </xf>
    <xf numFmtId="0" fontId="0" fillId="3" borderId="3" xfId="0" applyFill="1" applyBorder="1" applyAlignment="1">
      <alignment/>
    </xf>
    <xf numFmtId="0" fontId="7" fillId="3" borderId="0" xfId="0" applyFont="1" applyFill="1" applyAlignment="1">
      <alignment/>
    </xf>
    <xf numFmtId="11" fontId="0" fillId="0" borderId="0" xfId="0" applyNumberFormat="1" applyAlignment="1">
      <alignment horizontal="center"/>
    </xf>
    <xf numFmtId="0" fontId="10" fillId="0" borderId="0" xfId="0" applyFont="1" applyAlignment="1">
      <alignment/>
    </xf>
    <xf numFmtId="0" fontId="0" fillId="0" borderId="0" xfId="0" applyAlignment="1">
      <alignment/>
    </xf>
    <xf numFmtId="0" fontId="0" fillId="4" borderId="0" xfId="0" applyFont="1" applyFill="1" applyBorder="1" applyAlignment="1">
      <alignment/>
    </xf>
    <xf numFmtId="0" fontId="2" fillId="4" borderId="0" xfId="0" applyFont="1" applyFill="1" applyBorder="1" applyAlignment="1">
      <alignment horizontal="center"/>
    </xf>
    <xf numFmtId="11" fontId="0" fillId="4" borderId="0" xfId="0" applyNumberFormat="1" applyFill="1" applyBorder="1" applyAlignment="1">
      <alignment/>
    </xf>
    <xf numFmtId="0" fontId="0" fillId="4" borderId="0" xfId="0" applyFill="1" applyBorder="1" applyAlignment="1">
      <alignment horizontal="center"/>
    </xf>
    <xf numFmtId="0" fontId="0" fillId="4" borderId="0" xfId="0" applyFont="1" applyFill="1" applyBorder="1" applyAlignment="1">
      <alignment horizontal="center"/>
    </xf>
    <xf numFmtId="1" fontId="0" fillId="4" borderId="0" xfId="0" applyNumberFormat="1" applyFill="1" applyBorder="1" applyAlignment="1">
      <alignment horizontal="center"/>
    </xf>
    <xf numFmtId="0" fontId="0" fillId="4" borderId="0" xfId="0" applyFill="1" applyBorder="1" applyAlignment="1">
      <alignment/>
    </xf>
    <xf numFmtId="0" fontId="0" fillId="4" borderId="0" xfId="0" applyFill="1" applyBorder="1" applyAlignment="1">
      <alignment horizontal="left"/>
    </xf>
    <xf numFmtId="175" fontId="0" fillId="4" borderId="0" xfId="0" applyNumberFormat="1" applyFont="1" applyFill="1" applyBorder="1" applyAlignment="1">
      <alignment horizontal="center"/>
    </xf>
    <xf numFmtId="0" fontId="0" fillId="4" borderId="0" xfId="0" applyFont="1" applyFill="1" applyBorder="1" applyAlignment="1">
      <alignment horizontal="center"/>
    </xf>
    <xf numFmtId="11" fontId="0" fillId="4" borderId="0" xfId="0" applyNumberFormat="1" applyFill="1" applyAlignment="1">
      <alignment/>
    </xf>
    <xf numFmtId="0" fontId="0" fillId="4" borderId="0" xfId="0" applyFont="1" applyFill="1" applyAlignment="1">
      <alignment horizontal="center"/>
    </xf>
    <xf numFmtId="1" fontId="0" fillId="4" borderId="0" xfId="0" applyNumberFormat="1" applyFill="1" applyAlignment="1">
      <alignment horizontal="center"/>
    </xf>
    <xf numFmtId="177" fontId="0" fillId="5" borderId="0" xfId="0" applyNumberFormat="1" applyFill="1" applyBorder="1" applyAlignment="1">
      <alignment horizontal="center"/>
    </xf>
    <xf numFmtId="0" fontId="0" fillId="5" borderId="0" xfId="0" applyFill="1" applyBorder="1" applyAlignment="1">
      <alignment horizontal="center"/>
    </xf>
    <xf numFmtId="172" fontId="0" fillId="5" borderId="0" xfId="0" applyNumberFormat="1" applyFill="1" applyBorder="1" applyAlignment="1">
      <alignment horizontal="center"/>
    </xf>
    <xf numFmtId="0" fontId="0" fillId="5" borderId="0" xfId="0" applyFill="1" applyAlignment="1">
      <alignment horizontal="center"/>
    </xf>
    <xf numFmtId="1" fontId="2" fillId="5" borderId="0" xfId="0" applyNumberFormat="1" applyFont="1" applyFill="1" applyAlignment="1">
      <alignment horizontal="center"/>
    </xf>
    <xf numFmtId="0" fontId="2" fillId="3" borderId="0" xfId="0" applyFont="1" applyFill="1" applyAlignment="1">
      <alignment vertical="top"/>
    </xf>
    <xf numFmtId="0" fontId="2" fillId="0" borderId="0" xfId="0" applyFont="1" applyFill="1" applyAlignment="1">
      <alignment/>
    </xf>
    <xf numFmtId="0" fontId="2" fillId="6" borderId="0" xfId="0" applyFont="1" applyFill="1" applyAlignment="1">
      <alignment horizontal="center"/>
    </xf>
    <xf numFmtId="0" fontId="2" fillId="0" borderId="0" xfId="0" applyFont="1" applyFill="1" applyAlignment="1">
      <alignment horizontal="left"/>
    </xf>
    <xf numFmtId="0" fontId="10" fillId="0" borderId="0" xfId="0" applyFont="1" applyAlignment="1">
      <alignment/>
    </xf>
    <xf numFmtId="0" fontId="0" fillId="0" borderId="0" xfId="0" applyAlignment="1">
      <alignment/>
    </xf>
    <xf numFmtId="0" fontId="0" fillId="0" borderId="0" xfId="0" applyAlignment="1">
      <alignment horizontal="left" vertical="top" wrapText="1"/>
    </xf>
    <xf numFmtId="0" fontId="0" fillId="0" borderId="0" xfId="0" applyAlignment="1">
      <alignment vertical="top"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2" fillId="3" borderId="3" xfId="0" applyFont="1" applyFill="1" applyBorder="1" applyAlignment="1">
      <alignment horizontal="center"/>
    </xf>
    <xf numFmtId="0" fontId="2" fillId="3" borderId="6" xfId="0" applyFont="1" applyFill="1" applyBorder="1" applyAlignment="1">
      <alignment horizontal="center"/>
    </xf>
    <xf numFmtId="0" fontId="0" fillId="3" borderId="3" xfId="0" applyFill="1" applyBorder="1" applyAlignment="1">
      <alignment horizontal="center"/>
    </xf>
  </cellXfs>
  <cellStyles count="9">
    <cellStyle name="Normal" xfId="0"/>
    <cellStyle name="Followed Hyperlink" xfId="15"/>
    <cellStyle name="Hyperlink" xfId="16"/>
    <cellStyle name="Comma" xfId="17"/>
    <cellStyle name="Comma [0]" xfId="18"/>
    <cellStyle name="normal" xfId="19"/>
    <cellStyle name="Percent" xfId="20"/>
    <cellStyle name="Currency" xfId="21"/>
    <cellStyle name="Currency [0]"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6</xdr:col>
      <xdr:colOff>581025</xdr:colOff>
      <xdr:row>42</xdr:row>
      <xdr:rowOff>28575</xdr:rowOff>
    </xdr:to>
    <xdr:pic>
      <xdr:nvPicPr>
        <xdr:cNvPr id="1" name="Picture 1"/>
        <xdr:cNvPicPr preferRelativeResize="1">
          <a:picLocks noChangeAspect="1"/>
        </xdr:cNvPicPr>
      </xdr:nvPicPr>
      <xdr:blipFill>
        <a:blip r:embed="rId1"/>
        <a:stretch>
          <a:fillRect/>
        </a:stretch>
      </xdr:blipFill>
      <xdr:spPr>
        <a:xfrm>
          <a:off x="0" y="6667500"/>
          <a:ext cx="4305300" cy="2295525"/>
        </a:xfrm>
        <a:prstGeom prst="rect">
          <a:avLst/>
        </a:prstGeom>
        <a:noFill/>
        <a:ln w="1" cmpd="sng">
          <a:noFill/>
        </a:ln>
      </xdr:spPr>
    </xdr:pic>
    <xdr:clientData/>
  </xdr:twoCellAnchor>
  <xdr:twoCellAnchor editAs="oneCell">
    <xdr:from>
      <xdr:col>8</xdr:col>
      <xdr:colOff>0</xdr:colOff>
      <xdr:row>27</xdr:row>
      <xdr:rowOff>0</xdr:rowOff>
    </xdr:from>
    <xdr:to>
      <xdr:col>14</xdr:col>
      <xdr:colOff>0</xdr:colOff>
      <xdr:row>50</xdr:row>
      <xdr:rowOff>95250</xdr:rowOff>
    </xdr:to>
    <xdr:pic>
      <xdr:nvPicPr>
        <xdr:cNvPr id="2" name="Picture 2"/>
        <xdr:cNvPicPr preferRelativeResize="1">
          <a:picLocks noChangeAspect="1"/>
        </xdr:cNvPicPr>
      </xdr:nvPicPr>
      <xdr:blipFill>
        <a:blip r:embed="rId2"/>
        <a:stretch>
          <a:fillRect/>
        </a:stretch>
      </xdr:blipFill>
      <xdr:spPr>
        <a:xfrm>
          <a:off x="4943475" y="6505575"/>
          <a:ext cx="3771900" cy="381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51"/>
  <sheetViews>
    <sheetView tabSelected="1" workbookViewId="0" topLeftCell="A1">
      <selection activeCell="A1" sqref="A1:E1"/>
    </sheetView>
  </sheetViews>
  <sheetFormatPr defaultColWidth="9.140625" defaultRowHeight="12.75"/>
  <cols>
    <col min="1" max="1" width="37.00390625" style="0" customWidth="1"/>
    <col min="2" max="2" width="16.57421875" style="0" customWidth="1"/>
    <col min="3" max="3" width="26.8515625" style="0" customWidth="1"/>
    <col min="4" max="4" width="10.140625" style="0" bestFit="1" customWidth="1"/>
    <col min="5" max="5" width="8.8515625" style="0" customWidth="1"/>
    <col min="6" max="6" width="6.421875" style="0" customWidth="1"/>
    <col min="7" max="7" width="12.7109375" style="0" bestFit="1" customWidth="1"/>
    <col min="8" max="8" width="12.00390625" style="0" bestFit="1" customWidth="1"/>
    <col min="9" max="9" width="12.00390625" style="0" customWidth="1"/>
    <col min="10" max="10" width="7.8515625" style="0" customWidth="1"/>
    <col min="11" max="11" width="13.00390625" style="0" customWidth="1"/>
    <col min="12" max="12" width="12.28125" style="0" customWidth="1"/>
    <col min="13" max="13" width="14.8515625" style="0" customWidth="1"/>
    <col min="14" max="14" width="10.140625" style="0" customWidth="1"/>
    <col min="15" max="15" width="10.57421875" style="0" customWidth="1"/>
    <col min="17" max="17" width="14.28125" style="0" customWidth="1"/>
  </cols>
  <sheetData>
    <row r="1" spans="1:5" ht="18">
      <c r="A1" s="77" t="s">
        <v>75</v>
      </c>
      <c r="B1" s="78"/>
      <c r="C1" s="78"/>
      <c r="D1" s="78"/>
      <c r="E1" s="78"/>
    </row>
    <row r="2" spans="1:5" ht="18">
      <c r="A2" s="53"/>
      <c r="B2" s="54"/>
      <c r="C2" s="54"/>
      <c r="D2" s="54"/>
      <c r="E2" s="54"/>
    </row>
    <row r="3" spans="4:5" ht="12.75">
      <c r="D3" s="54"/>
      <c r="E3" s="54"/>
    </row>
    <row r="4" spans="1:5" ht="12.75">
      <c r="A4" s="74" t="s">
        <v>134</v>
      </c>
      <c r="D4" s="54"/>
      <c r="E4" s="54"/>
    </row>
    <row r="5" spans="1:5" ht="12.75">
      <c r="A5" s="74"/>
      <c r="B5" s="17"/>
      <c r="C5" s="76"/>
      <c r="D5" s="54"/>
      <c r="E5" s="54"/>
    </row>
    <row r="6" spans="1:5" ht="12.75">
      <c r="A6" s="74" t="s">
        <v>139</v>
      </c>
      <c r="B6" s="75">
        <v>10</v>
      </c>
      <c r="C6" s="76" t="s">
        <v>131</v>
      </c>
      <c r="D6" s="54"/>
      <c r="E6" s="54"/>
    </row>
    <row r="7" spans="1:5" ht="12.75">
      <c r="A7" s="74" t="s">
        <v>132</v>
      </c>
      <c r="B7" s="75">
        <v>1000</v>
      </c>
      <c r="C7" s="76" t="s">
        <v>133</v>
      </c>
      <c r="D7" s="54"/>
      <c r="E7" s="54"/>
    </row>
    <row r="8" spans="1:17" ht="12.75">
      <c r="A8" s="33">
        <v>1</v>
      </c>
      <c r="B8" s="33">
        <v>2</v>
      </c>
      <c r="C8" s="33">
        <v>3</v>
      </c>
      <c r="D8" s="33">
        <v>4</v>
      </c>
      <c r="E8" s="34">
        <v>5</v>
      </c>
      <c r="F8" s="33">
        <v>6</v>
      </c>
      <c r="G8" s="33">
        <v>7</v>
      </c>
      <c r="H8" s="33">
        <v>8</v>
      </c>
      <c r="I8" s="33">
        <v>9</v>
      </c>
      <c r="J8" s="33">
        <v>10</v>
      </c>
      <c r="K8" s="34">
        <v>11</v>
      </c>
      <c r="L8" s="33">
        <v>12</v>
      </c>
      <c r="M8" s="33">
        <v>13</v>
      </c>
      <c r="N8" s="33">
        <v>14</v>
      </c>
      <c r="O8" s="33">
        <v>15</v>
      </c>
      <c r="P8" s="6"/>
      <c r="Q8" s="6"/>
    </row>
    <row r="9" spans="1:17" ht="12.75">
      <c r="A9" s="33"/>
      <c r="B9" s="33"/>
      <c r="C9" s="33"/>
      <c r="D9" s="33"/>
      <c r="E9" s="34"/>
      <c r="F9" s="33"/>
      <c r="G9" s="33"/>
      <c r="H9" s="33"/>
      <c r="I9" s="33"/>
      <c r="J9" s="33"/>
      <c r="K9" s="34"/>
      <c r="L9" s="33"/>
      <c r="M9" s="33"/>
      <c r="N9" s="33"/>
      <c r="O9" s="33"/>
      <c r="P9" s="6"/>
      <c r="Q9" s="6"/>
    </row>
    <row r="10" spans="1:17" ht="51">
      <c r="A10" s="35" t="s">
        <v>85</v>
      </c>
      <c r="B10" s="35" t="s">
        <v>76</v>
      </c>
      <c r="C10" s="35" t="s">
        <v>77</v>
      </c>
      <c r="D10" s="32" t="s">
        <v>78</v>
      </c>
      <c r="E10" s="32" t="s">
        <v>79</v>
      </c>
      <c r="F10" s="32" t="s">
        <v>80</v>
      </c>
      <c r="G10" s="32" t="s">
        <v>81</v>
      </c>
      <c r="H10" s="32" t="s">
        <v>82</v>
      </c>
      <c r="I10" s="32" t="s">
        <v>117</v>
      </c>
      <c r="J10" s="36" t="s">
        <v>83</v>
      </c>
      <c r="K10" s="32" t="s">
        <v>120</v>
      </c>
      <c r="L10" s="32" t="s">
        <v>84</v>
      </c>
      <c r="M10" s="37" t="s">
        <v>118</v>
      </c>
      <c r="N10" s="32" t="s">
        <v>129</v>
      </c>
      <c r="O10" s="32" t="s">
        <v>130</v>
      </c>
      <c r="P10" s="6"/>
      <c r="Q10" s="6"/>
    </row>
    <row r="11" spans="1:21" ht="25.5">
      <c r="A11" s="38"/>
      <c r="B11" s="39"/>
      <c r="C11" s="39"/>
      <c r="D11" s="35" t="s">
        <v>64</v>
      </c>
      <c r="E11" s="73"/>
      <c r="F11" s="35" t="s">
        <v>9</v>
      </c>
      <c r="G11" s="35" t="s">
        <v>7</v>
      </c>
      <c r="H11" s="35" t="s">
        <v>65</v>
      </c>
      <c r="I11" s="35" t="s">
        <v>115</v>
      </c>
      <c r="J11" s="35" t="s">
        <v>5</v>
      </c>
      <c r="K11" s="32" t="s">
        <v>6</v>
      </c>
      <c r="L11" s="39"/>
      <c r="M11" s="40" t="s">
        <v>119</v>
      </c>
      <c r="N11" s="35" t="s">
        <v>57</v>
      </c>
      <c r="O11" s="35" t="s">
        <v>66</v>
      </c>
      <c r="P11" s="6"/>
      <c r="Q11" s="14"/>
      <c r="R11" s="6"/>
      <c r="S11" s="9"/>
      <c r="T11" s="6"/>
      <c r="U11" s="6"/>
    </row>
    <row r="12" spans="1:21" ht="12.75">
      <c r="A12" s="55" t="s">
        <v>18</v>
      </c>
      <c r="B12" s="55" t="s">
        <v>12</v>
      </c>
      <c r="C12" s="56" t="s">
        <v>116</v>
      </c>
      <c r="D12" s="57">
        <v>4000</v>
      </c>
      <c r="E12" s="58">
        <v>1</v>
      </c>
      <c r="F12" s="59">
        <v>3</v>
      </c>
      <c r="G12" s="60">
        <v>250</v>
      </c>
      <c r="H12" s="58">
        <v>30</v>
      </c>
      <c r="I12" s="58">
        <v>2.8</v>
      </c>
      <c r="J12" s="58">
        <v>0.5</v>
      </c>
      <c r="K12" s="70">
        <f>H12/I12</f>
        <v>10.714285714285715</v>
      </c>
      <c r="L12" s="68">
        <f>2^-(K12)</f>
        <v>0.0005952215108420289</v>
      </c>
      <c r="M12" s="69">
        <v>0.166</v>
      </c>
      <c r="N12" s="68">
        <f aca="true" t="shared" si="0" ref="N12:N23">(D12*E12*M12*L12)/(J12^2)</f>
        <v>1.5809083327964286</v>
      </c>
      <c r="O12" s="70">
        <f aca="true" t="shared" si="1" ref="O12:O23">N12*((F12*G12)/60)</f>
        <v>19.761354159955356</v>
      </c>
      <c r="P12" s="28"/>
      <c r="Q12" s="13"/>
      <c r="R12" s="16"/>
      <c r="S12" s="10"/>
      <c r="T12" s="11"/>
      <c r="U12" s="11"/>
    </row>
    <row r="13" spans="1:21" ht="12.75">
      <c r="A13" s="55" t="s">
        <v>67</v>
      </c>
      <c r="B13" s="55" t="s">
        <v>13</v>
      </c>
      <c r="C13" s="58" t="s">
        <v>58</v>
      </c>
      <c r="D13" s="57">
        <v>4000</v>
      </c>
      <c r="E13" s="58">
        <v>1</v>
      </c>
      <c r="F13" s="59">
        <v>2</v>
      </c>
      <c r="G13" s="60">
        <v>250</v>
      </c>
      <c r="H13" s="58">
        <v>50</v>
      </c>
      <c r="I13" s="58">
        <v>6</v>
      </c>
      <c r="J13" s="58">
        <v>0.5</v>
      </c>
      <c r="K13" s="70">
        <f aca="true" t="shared" si="2" ref="K13:K23">H13/I13</f>
        <v>8.333333333333334</v>
      </c>
      <c r="L13" s="68">
        <f aca="true" t="shared" si="3" ref="L13:L23">2^-(K13)</f>
        <v>0.0031003926796253885</v>
      </c>
      <c r="M13" s="69">
        <v>0.166</v>
      </c>
      <c r="N13" s="68">
        <f t="shared" si="0"/>
        <v>8.234642957085033</v>
      </c>
      <c r="O13" s="70">
        <f t="shared" si="1"/>
        <v>68.62202464237528</v>
      </c>
      <c r="P13" s="28"/>
      <c r="Q13" s="13"/>
      <c r="R13" s="16"/>
      <c r="S13" s="10"/>
      <c r="T13" s="11"/>
      <c r="U13" s="11"/>
    </row>
    <row r="14" spans="1:16" ht="12.75">
      <c r="A14" s="61" t="s">
        <v>59</v>
      </c>
      <c r="B14" s="62" t="s">
        <v>13</v>
      </c>
      <c r="C14" s="58" t="s">
        <v>60</v>
      </c>
      <c r="D14" s="57">
        <v>400</v>
      </c>
      <c r="E14" s="58">
        <v>1</v>
      </c>
      <c r="F14" s="58">
        <v>3</v>
      </c>
      <c r="G14" s="60">
        <v>1000</v>
      </c>
      <c r="H14" s="58">
        <v>30</v>
      </c>
      <c r="I14" s="58">
        <v>6</v>
      </c>
      <c r="J14" s="58">
        <v>0.5</v>
      </c>
      <c r="K14" s="70">
        <f t="shared" si="2"/>
        <v>5</v>
      </c>
      <c r="L14" s="68">
        <f t="shared" si="3"/>
        <v>0.03125</v>
      </c>
      <c r="M14" s="69">
        <v>0.166</v>
      </c>
      <c r="N14" s="68">
        <f t="shared" si="0"/>
        <v>8.3</v>
      </c>
      <c r="O14" s="70">
        <f t="shared" si="1"/>
        <v>415.00000000000006</v>
      </c>
      <c r="P14" s="1"/>
    </row>
    <row r="15" spans="1:21" ht="12.75">
      <c r="A15" s="55" t="s">
        <v>10</v>
      </c>
      <c r="B15" s="55" t="s">
        <v>14</v>
      </c>
      <c r="C15" s="58" t="s">
        <v>61</v>
      </c>
      <c r="D15" s="57">
        <v>400</v>
      </c>
      <c r="E15" s="58">
        <v>1</v>
      </c>
      <c r="F15" s="59">
        <v>5</v>
      </c>
      <c r="G15" s="60">
        <v>1000</v>
      </c>
      <c r="H15" s="58">
        <v>40</v>
      </c>
      <c r="I15" s="58">
        <v>6</v>
      </c>
      <c r="J15" s="58">
        <v>1</v>
      </c>
      <c r="K15" s="70">
        <f t="shared" si="2"/>
        <v>6.666666666666667</v>
      </c>
      <c r="L15" s="68">
        <f t="shared" si="3"/>
        <v>0.009843133202303697</v>
      </c>
      <c r="M15" s="69">
        <v>0.166</v>
      </c>
      <c r="N15" s="68">
        <f t="shared" si="0"/>
        <v>0.6535840446329655</v>
      </c>
      <c r="O15" s="70">
        <f t="shared" si="1"/>
        <v>54.465337052747124</v>
      </c>
      <c r="P15" s="28"/>
      <c r="Q15" s="13"/>
      <c r="R15" s="16"/>
      <c r="S15" s="10"/>
      <c r="T15" s="11"/>
      <c r="U15" s="11"/>
    </row>
    <row r="16" spans="1:21" ht="12.75">
      <c r="A16" s="55" t="s">
        <v>20</v>
      </c>
      <c r="B16" s="55" t="s">
        <v>15</v>
      </c>
      <c r="C16" s="58" t="s">
        <v>62</v>
      </c>
      <c r="D16" s="57">
        <v>400</v>
      </c>
      <c r="E16" s="59">
        <v>1</v>
      </c>
      <c r="F16" s="59">
        <v>0.5</v>
      </c>
      <c r="G16" s="60">
        <v>1000</v>
      </c>
      <c r="H16" s="58">
        <v>20</v>
      </c>
      <c r="I16" s="58">
        <v>6</v>
      </c>
      <c r="J16" s="58">
        <v>0.5</v>
      </c>
      <c r="K16" s="70">
        <f t="shared" si="2"/>
        <v>3.3333333333333335</v>
      </c>
      <c r="L16" s="68">
        <f t="shared" si="3"/>
        <v>0.09921256574801246</v>
      </c>
      <c r="M16" s="69">
        <v>0.166</v>
      </c>
      <c r="N16" s="68">
        <f t="shared" si="0"/>
        <v>26.35085746267211</v>
      </c>
      <c r="O16" s="70">
        <f t="shared" si="1"/>
        <v>219.59047885560094</v>
      </c>
      <c r="P16" s="28"/>
      <c r="Q16" s="13"/>
      <c r="R16" s="16"/>
      <c r="S16" s="10"/>
      <c r="T16" s="11"/>
      <c r="U16" s="11"/>
    </row>
    <row r="17" spans="1:21" ht="12.75">
      <c r="A17" s="55" t="s">
        <v>68</v>
      </c>
      <c r="B17" s="55" t="s">
        <v>15</v>
      </c>
      <c r="C17" s="58" t="s">
        <v>63</v>
      </c>
      <c r="D17" s="57">
        <v>400</v>
      </c>
      <c r="E17" s="59">
        <v>1</v>
      </c>
      <c r="F17" s="59">
        <v>0.5</v>
      </c>
      <c r="G17" s="60">
        <v>1000</v>
      </c>
      <c r="H17" s="58">
        <v>0</v>
      </c>
      <c r="I17" s="58">
        <v>6</v>
      </c>
      <c r="J17" s="58">
        <v>0.5</v>
      </c>
      <c r="K17" s="70">
        <f t="shared" si="2"/>
        <v>0</v>
      </c>
      <c r="L17" s="68">
        <f t="shared" si="3"/>
        <v>1</v>
      </c>
      <c r="M17" s="69">
        <v>0.092</v>
      </c>
      <c r="N17" s="68">
        <f t="shared" si="0"/>
        <v>147.2</v>
      </c>
      <c r="O17" s="70">
        <f t="shared" si="1"/>
        <v>1226.6666666666667</v>
      </c>
      <c r="P17" s="28"/>
      <c r="Q17" s="13"/>
      <c r="R17" s="16"/>
      <c r="S17" s="10"/>
      <c r="T17" s="11"/>
      <c r="U17" s="11"/>
    </row>
    <row r="18" spans="1:21" ht="12.75">
      <c r="A18" s="55" t="s">
        <v>19</v>
      </c>
      <c r="B18" s="55" t="s">
        <v>15</v>
      </c>
      <c r="C18" s="58" t="s">
        <v>63</v>
      </c>
      <c r="D18" s="57">
        <v>400</v>
      </c>
      <c r="E18" s="59">
        <v>0.64</v>
      </c>
      <c r="F18" s="59">
        <v>1</v>
      </c>
      <c r="G18" s="60">
        <v>1000</v>
      </c>
      <c r="H18" s="58">
        <v>0</v>
      </c>
      <c r="I18" s="58">
        <v>6</v>
      </c>
      <c r="J18" s="58">
        <v>0.5</v>
      </c>
      <c r="K18" s="70">
        <f t="shared" si="2"/>
        <v>0</v>
      </c>
      <c r="L18" s="68">
        <f t="shared" si="3"/>
        <v>1</v>
      </c>
      <c r="M18" s="69">
        <v>0.092</v>
      </c>
      <c r="N18" s="68">
        <f t="shared" si="0"/>
        <v>94.208</v>
      </c>
      <c r="O18" s="70">
        <f t="shared" si="1"/>
        <v>1570.1333333333334</v>
      </c>
      <c r="P18" s="28"/>
      <c r="Q18" s="13"/>
      <c r="R18" s="16"/>
      <c r="S18" s="10"/>
      <c r="T18" s="11"/>
      <c r="U18" s="11"/>
    </row>
    <row r="19" spans="1:21" ht="12.75">
      <c r="A19" s="55" t="s">
        <v>17</v>
      </c>
      <c r="B19" s="55" t="s">
        <v>16</v>
      </c>
      <c r="C19" s="58" t="s">
        <v>63</v>
      </c>
      <c r="D19" s="57">
        <v>400</v>
      </c>
      <c r="E19" s="59">
        <v>0.64</v>
      </c>
      <c r="F19" s="59">
        <v>2</v>
      </c>
      <c r="G19" s="60">
        <v>1000</v>
      </c>
      <c r="H19" s="58">
        <v>0</v>
      </c>
      <c r="I19" s="58">
        <v>6</v>
      </c>
      <c r="J19" s="58">
        <v>0.5</v>
      </c>
      <c r="K19" s="70">
        <f t="shared" si="2"/>
        <v>0</v>
      </c>
      <c r="L19" s="68">
        <f t="shared" si="3"/>
        <v>1</v>
      </c>
      <c r="M19" s="69">
        <v>0.092</v>
      </c>
      <c r="N19" s="68">
        <f t="shared" si="0"/>
        <v>94.208</v>
      </c>
      <c r="O19" s="70">
        <f t="shared" si="1"/>
        <v>3140.266666666667</v>
      </c>
      <c r="P19" s="28"/>
      <c r="Q19" s="13"/>
      <c r="R19" s="16"/>
      <c r="S19" s="10"/>
      <c r="T19" s="11"/>
      <c r="U19" s="11"/>
    </row>
    <row r="20" spans="1:21" ht="12.75">
      <c r="A20" s="55" t="s">
        <v>11</v>
      </c>
      <c r="B20" s="55" t="s">
        <v>16</v>
      </c>
      <c r="C20" s="58" t="s">
        <v>63</v>
      </c>
      <c r="D20" s="57">
        <v>400</v>
      </c>
      <c r="E20" s="59">
        <v>0.5</v>
      </c>
      <c r="F20" s="59">
        <v>2</v>
      </c>
      <c r="G20" s="60">
        <v>1000</v>
      </c>
      <c r="H20" s="58">
        <v>0</v>
      </c>
      <c r="I20" s="58">
        <v>6</v>
      </c>
      <c r="J20" s="58">
        <v>0.5</v>
      </c>
      <c r="K20" s="70">
        <f t="shared" si="2"/>
        <v>0</v>
      </c>
      <c r="L20" s="68">
        <f t="shared" si="3"/>
        <v>1</v>
      </c>
      <c r="M20" s="69">
        <v>0.092</v>
      </c>
      <c r="N20" s="68">
        <f t="shared" si="0"/>
        <v>73.6</v>
      </c>
      <c r="O20" s="70">
        <f t="shared" si="1"/>
        <v>2453.3333333333335</v>
      </c>
      <c r="P20" s="28"/>
      <c r="Q20" s="13"/>
      <c r="R20" s="16"/>
      <c r="S20" s="10"/>
      <c r="T20" s="11"/>
      <c r="U20" s="11"/>
    </row>
    <row r="21" spans="1:21" ht="12.75">
      <c r="A21" s="55" t="s">
        <v>73</v>
      </c>
      <c r="B21" s="55" t="s">
        <v>15</v>
      </c>
      <c r="C21" s="58" t="s">
        <v>63</v>
      </c>
      <c r="D21" s="57">
        <v>400</v>
      </c>
      <c r="E21" s="63">
        <v>0.001</v>
      </c>
      <c r="F21" s="59">
        <v>1</v>
      </c>
      <c r="G21" s="60">
        <v>1000</v>
      </c>
      <c r="H21" s="58">
        <v>0</v>
      </c>
      <c r="I21" s="58">
        <v>6</v>
      </c>
      <c r="J21" s="58">
        <v>0.5</v>
      </c>
      <c r="K21" s="70">
        <f t="shared" si="2"/>
        <v>0</v>
      </c>
      <c r="L21" s="68">
        <f t="shared" si="3"/>
        <v>1</v>
      </c>
      <c r="M21" s="69">
        <v>0.166</v>
      </c>
      <c r="N21" s="68">
        <f t="shared" si="0"/>
        <v>0.2656</v>
      </c>
      <c r="O21" s="70">
        <f t="shared" si="1"/>
        <v>4.426666666666667</v>
      </c>
      <c r="P21" s="28"/>
      <c r="Q21" s="13"/>
      <c r="R21" s="16"/>
      <c r="S21" s="10"/>
      <c r="T21" s="11"/>
      <c r="U21" s="11"/>
    </row>
    <row r="22" spans="1:21" ht="12.75">
      <c r="A22" s="55" t="s">
        <v>72</v>
      </c>
      <c r="B22" s="55" t="s">
        <v>16</v>
      </c>
      <c r="C22" s="64" t="s">
        <v>63</v>
      </c>
      <c r="D22" s="65">
        <v>90</v>
      </c>
      <c r="E22" s="59">
        <v>1</v>
      </c>
      <c r="F22" s="66">
        <v>2</v>
      </c>
      <c r="G22" s="67">
        <v>365</v>
      </c>
      <c r="H22" s="58">
        <v>0</v>
      </c>
      <c r="I22" s="58">
        <v>6</v>
      </c>
      <c r="J22" s="58">
        <v>0.5</v>
      </c>
      <c r="K22" s="70">
        <f t="shared" si="2"/>
        <v>0</v>
      </c>
      <c r="L22" s="68">
        <f t="shared" si="3"/>
        <v>1</v>
      </c>
      <c r="M22" s="71">
        <v>0.16</v>
      </c>
      <c r="N22" s="68">
        <f t="shared" si="0"/>
        <v>57.6</v>
      </c>
      <c r="O22" s="70">
        <f t="shared" si="1"/>
        <v>700.8</v>
      </c>
      <c r="P22" s="16"/>
      <c r="Q22" s="10"/>
      <c r="R22" s="16"/>
      <c r="S22" s="10"/>
      <c r="T22" s="11"/>
      <c r="U22" s="11"/>
    </row>
    <row r="23" spans="1:21" ht="12.75">
      <c r="A23" s="55" t="s">
        <v>74</v>
      </c>
      <c r="B23" s="55" t="s">
        <v>16</v>
      </c>
      <c r="C23" s="64" t="s">
        <v>63</v>
      </c>
      <c r="D23" s="65">
        <v>45</v>
      </c>
      <c r="E23" s="59">
        <v>1</v>
      </c>
      <c r="F23" s="66">
        <v>2</v>
      </c>
      <c r="G23" s="67">
        <v>5</v>
      </c>
      <c r="H23" s="58">
        <v>0</v>
      </c>
      <c r="I23" s="58">
        <v>6</v>
      </c>
      <c r="J23" s="58">
        <v>0.5</v>
      </c>
      <c r="K23" s="70">
        <f t="shared" si="2"/>
        <v>0</v>
      </c>
      <c r="L23" s="68">
        <f t="shared" si="3"/>
        <v>1</v>
      </c>
      <c r="M23" s="71">
        <v>0.16</v>
      </c>
      <c r="N23" s="68">
        <f t="shared" si="0"/>
        <v>28.8</v>
      </c>
      <c r="O23" s="70">
        <f t="shared" si="1"/>
        <v>4.8</v>
      </c>
      <c r="P23" s="16"/>
      <c r="Q23" s="10"/>
      <c r="R23" s="16"/>
      <c r="S23" s="10"/>
      <c r="T23" s="11"/>
      <c r="U23" s="11"/>
    </row>
    <row r="24" spans="1:21" ht="12.75">
      <c r="A24" s="25"/>
      <c r="B24" s="25"/>
      <c r="C24" s="29"/>
      <c r="D24" s="5"/>
      <c r="E24" s="3"/>
      <c r="F24" s="15"/>
      <c r="G24" s="30"/>
      <c r="H24" s="4"/>
      <c r="I24" s="4"/>
      <c r="J24" s="4"/>
      <c r="K24" s="31"/>
      <c r="L24" s="26"/>
      <c r="M24" s="22"/>
      <c r="N24" s="26"/>
      <c r="O24" s="27"/>
      <c r="P24" s="16"/>
      <c r="Q24" s="10"/>
      <c r="R24" s="16"/>
      <c r="S24" s="10"/>
      <c r="T24" s="11"/>
      <c r="U24" s="11"/>
    </row>
    <row r="25" spans="1:21" ht="38.25">
      <c r="A25" s="7"/>
      <c r="B25" s="7"/>
      <c r="C25" s="7"/>
      <c r="D25" s="7"/>
      <c r="M25" s="12" t="s">
        <v>123</v>
      </c>
      <c r="N25" s="12"/>
      <c r="O25" s="72">
        <f>SUM(O12:O19)</f>
        <v>6714.505861377345</v>
      </c>
      <c r="P25" s="11"/>
      <c r="Q25" s="13"/>
      <c r="R25" s="11"/>
      <c r="S25" s="10"/>
      <c r="T25" s="11"/>
      <c r="U25" s="11"/>
    </row>
    <row r="27" ht="12.75">
      <c r="A27" s="2" t="s">
        <v>1</v>
      </c>
    </row>
    <row r="28" ht="12.75">
      <c r="C28" s="8"/>
    </row>
    <row r="29" spans="1:3" ht="12.75">
      <c r="A29" t="s">
        <v>87</v>
      </c>
      <c r="B29" t="s">
        <v>106</v>
      </c>
      <c r="C29" s="8"/>
    </row>
    <row r="30" spans="1:3" ht="12.75">
      <c r="A30" t="s">
        <v>88</v>
      </c>
      <c r="B30" t="s">
        <v>107</v>
      </c>
      <c r="C30" s="8"/>
    </row>
    <row r="31" spans="1:3" ht="12.75">
      <c r="A31" t="s">
        <v>89</v>
      </c>
      <c r="B31" s="8" t="s">
        <v>108</v>
      </c>
      <c r="C31" s="8"/>
    </row>
    <row r="32" spans="1:3" ht="12.75">
      <c r="A32" t="s">
        <v>90</v>
      </c>
      <c r="B32" s="8" t="s">
        <v>69</v>
      </c>
      <c r="C32" s="8"/>
    </row>
    <row r="33" spans="1:2" ht="12.75">
      <c r="A33" t="s">
        <v>91</v>
      </c>
      <c r="B33" t="s">
        <v>86</v>
      </c>
    </row>
    <row r="34" spans="1:2" ht="12.75">
      <c r="A34" t="s">
        <v>92</v>
      </c>
      <c r="B34" t="s">
        <v>70</v>
      </c>
    </row>
    <row r="35" spans="1:2" ht="12.75">
      <c r="A35" t="s">
        <v>93</v>
      </c>
      <c r="B35" t="s">
        <v>8</v>
      </c>
    </row>
    <row r="36" spans="1:2" ht="12.75">
      <c r="A36" t="s">
        <v>94</v>
      </c>
      <c r="B36" t="s">
        <v>101</v>
      </c>
    </row>
    <row r="37" spans="1:2" ht="12.75">
      <c r="A37" t="s">
        <v>95</v>
      </c>
      <c r="B37" t="s">
        <v>122</v>
      </c>
    </row>
    <row r="38" spans="1:2" ht="12.75">
      <c r="A38" t="s">
        <v>96</v>
      </c>
      <c r="B38" t="s">
        <v>71</v>
      </c>
    </row>
    <row r="39" spans="1:2" ht="12.75">
      <c r="A39" t="s">
        <v>97</v>
      </c>
      <c r="B39" t="s">
        <v>102</v>
      </c>
    </row>
    <row r="40" spans="1:2" ht="12.75">
      <c r="A40" t="s">
        <v>98</v>
      </c>
      <c r="B40" t="s">
        <v>103</v>
      </c>
    </row>
    <row r="41" spans="1:12" ht="12.75">
      <c r="A41" t="s">
        <v>99</v>
      </c>
      <c r="B41" s="79" t="s">
        <v>104</v>
      </c>
      <c r="C41" s="80"/>
      <c r="D41" s="80"/>
      <c r="E41" s="80"/>
      <c r="F41" s="80"/>
      <c r="G41" s="80"/>
      <c r="H41" s="80"/>
      <c r="I41" s="80"/>
      <c r="J41" s="80"/>
      <c r="K41" s="80"/>
      <c r="L41" s="80"/>
    </row>
    <row r="42" spans="2:12" ht="12.75">
      <c r="B42" s="80"/>
      <c r="C42" s="80"/>
      <c r="D42" s="80"/>
      <c r="E42" s="80"/>
      <c r="F42" s="80"/>
      <c r="G42" s="80"/>
      <c r="H42" s="80"/>
      <c r="I42" s="80"/>
      <c r="J42" s="80"/>
      <c r="K42" s="80"/>
      <c r="L42" s="80"/>
    </row>
    <row r="43" spans="1:2" ht="12.75">
      <c r="A43" t="s">
        <v>100</v>
      </c>
      <c r="B43" s="41" t="s">
        <v>105</v>
      </c>
    </row>
    <row r="44" spans="1:2" ht="12.75">
      <c r="A44" t="s">
        <v>121</v>
      </c>
      <c r="B44" s="41" t="s">
        <v>128</v>
      </c>
    </row>
    <row r="46" spans="1:12" ht="12.75">
      <c r="A46" t="s">
        <v>135</v>
      </c>
      <c r="B46" s="80" t="s">
        <v>136</v>
      </c>
      <c r="C46" s="80"/>
      <c r="D46" s="80"/>
      <c r="E46" s="80"/>
      <c r="F46" s="80"/>
      <c r="G46" s="80"/>
      <c r="H46" s="80"/>
      <c r="I46" s="80"/>
      <c r="J46" s="80"/>
      <c r="K46" s="80"/>
      <c r="L46" s="80"/>
    </row>
    <row r="47" spans="2:12" ht="12.75">
      <c r="B47" s="80"/>
      <c r="C47" s="80"/>
      <c r="D47" s="80"/>
      <c r="E47" s="80"/>
      <c r="F47" s="80"/>
      <c r="G47" s="80"/>
      <c r="H47" s="80"/>
      <c r="I47" s="80"/>
      <c r="J47" s="80"/>
      <c r="K47" s="80"/>
      <c r="L47" s="80"/>
    </row>
    <row r="48" spans="2:12" ht="12.75">
      <c r="B48" s="80"/>
      <c r="C48" s="80"/>
      <c r="D48" s="80"/>
      <c r="E48" s="80"/>
      <c r="F48" s="80"/>
      <c r="G48" s="80"/>
      <c r="H48" s="80"/>
      <c r="I48" s="80"/>
      <c r="J48" s="80"/>
      <c r="K48" s="80"/>
      <c r="L48" s="80"/>
    </row>
    <row r="49" spans="1:3" ht="12.75">
      <c r="A49" t="s">
        <v>124</v>
      </c>
      <c r="B49" t="s">
        <v>125</v>
      </c>
      <c r="C49" s="22"/>
    </row>
    <row r="50" spans="1:3" ht="12.75">
      <c r="A50" t="s">
        <v>126</v>
      </c>
      <c r="B50" t="s">
        <v>127</v>
      </c>
      <c r="C50" s="22"/>
    </row>
    <row r="51" spans="1:3" ht="12.75">
      <c r="A51" t="s">
        <v>137</v>
      </c>
      <c r="B51" t="s">
        <v>138</v>
      </c>
      <c r="C51" s="22"/>
    </row>
  </sheetData>
  <mergeCells count="3">
    <mergeCell ref="A1:E1"/>
    <mergeCell ref="B41:L42"/>
    <mergeCell ref="B46:L48"/>
  </mergeCells>
  <conditionalFormatting sqref="N12:N23">
    <cfRule type="cellIs" priority="1" dxfId="0" operator="greaterThan" stopIfTrue="1">
      <formula>$B$6</formula>
    </cfRule>
  </conditionalFormatting>
  <conditionalFormatting sqref="O12:O23">
    <cfRule type="cellIs" priority="2" dxfId="0" operator="greaterThan" stopIfTrue="1">
      <formula>$B$7</formula>
    </cfRule>
  </conditionalFormatting>
  <printOptions gridLines="1"/>
  <pageMargins left="0.3937007874015748" right="0.3937007874015748" top="0.984251968503937" bottom="0.984251968503937" header="0.5118110236220472" footer="0.5118110236220472"/>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M26"/>
  <sheetViews>
    <sheetView workbookViewId="0" topLeftCell="A1">
      <selection activeCell="J2" sqref="J2"/>
    </sheetView>
  </sheetViews>
  <sheetFormatPr defaultColWidth="9.140625" defaultRowHeight="12.75"/>
  <cols>
    <col min="1" max="1" width="10.140625" style="0" customWidth="1"/>
    <col min="13" max="13" width="10.8515625" style="0" customWidth="1"/>
  </cols>
  <sheetData>
    <row r="1" spans="1:6" ht="20.25">
      <c r="A1" s="51" t="s">
        <v>21</v>
      </c>
      <c r="B1" s="38"/>
      <c r="C1" s="38"/>
      <c r="D1" s="38"/>
      <c r="E1" s="38"/>
      <c r="F1" s="38"/>
    </row>
    <row r="3" spans="1:4" ht="13.5" thickBot="1">
      <c r="A3" s="18"/>
      <c r="B3" s="19"/>
      <c r="C3" s="19"/>
      <c r="D3" s="19"/>
    </row>
    <row r="4" spans="1:4" ht="52.5" thickBot="1" thickTop="1">
      <c r="A4" s="42" t="s">
        <v>33</v>
      </c>
      <c r="B4" s="43" t="s">
        <v>34</v>
      </c>
      <c r="C4" s="42" t="s">
        <v>52</v>
      </c>
      <c r="D4" s="42" t="s">
        <v>35</v>
      </c>
    </row>
    <row r="5" spans="1:4" ht="13.5" thickTop="1">
      <c r="A5" s="20"/>
      <c r="B5" s="21"/>
      <c r="C5" s="20"/>
      <c r="D5" s="20"/>
    </row>
    <row r="6" spans="1:4" ht="12.75">
      <c r="A6" t="s">
        <v>0</v>
      </c>
      <c r="B6" s="22">
        <v>1.83</v>
      </c>
      <c r="C6" s="22">
        <v>0.379</v>
      </c>
      <c r="D6" t="s">
        <v>22</v>
      </c>
    </row>
    <row r="7" ht="12.75">
      <c r="B7" s="22"/>
    </row>
    <row r="8" ht="13.5" thickBot="1"/>
    <row r="9" spans="1:13" ht="14.25" thickBot="1" thickTop="1">
      <c r="A9" s="81" t="s">
        <v>23</v>
      </c>
      <c r="B9" s="82"/>
      <c r="C9" s="82"/>
      <c r="D9" s="82"/>
      <c r="E9" s="83"/>
      <c r="F9" s="84"/>
      <c r="G9" s="81" t="s">
        <v>28</v>
      </c>
      <c r="H9" s="82"/>
      <c r="I9" s="82"/>
      <c r="J9" s="82"/>
      <c r="K9" s="82"/>
      <c r="L9" s="83"/>
      <c r="M9" s="84"/>
    </row>
    <row r="10" spans="1:13" ht="40.5" thickBot="1" thickTop="1">
      <c r="A10" s="44"/>
      <c r="B10" s="45"/>
      <c r="C10" s="45"/>
      <c r="D10" s="45"/>
      <c r="E10" s="45"/>
      <c r="F10" s="46"/>
      <c r="G10" s="85" t="s">
        <v>29</v>
      </c>
      <c r="H10" s="85"/>
      <c r="I10" s="85"/>
      <c r="J10" s="85" t="s">
        <v>30</v>
      </c>
      <c r="K10" s="85"/>
      <c r="L10" s="47" t="s">
        <v>31</v>
      </c>
      <c r="M10" s="47" t="s">
        <v>32</v>
      </c>
    </row>
    <row r="11" spans="1:13" ht="65.25" thickBot="1" thickTop="1">
      <c r="A11" s="43" t="s">
        <v>36</v>
      </c>
      <c r="B11" s="43" t="s">
        <v>24</v>
      </c>
      <c r="C11" s="43" t="s">
        <v>25</v>
      </c>
      <c r="D11" s="43" t="s">
        <v>26</v>
      </c>
      <c r="E11" s="43" t="s">
        <v>27</v>
      </c>
      <c r="F11" s="42" t="s">
        <v>37</v>
      </c>
      <c r="G11" s="42" t="s">
        <v>38</v>
      </c>
      <c r="H11" s="43" t="s">
        <v>39</v>
      </c>
      <c r="I11" s="43" t="s">
        <v>40</v>
      </c>
      <c r="J11" s="43" t="s">
        <v>41</v>
      </c>
      <c r="K11" s="43" t="s">
        <v>42</v>
      </c>
      <c r="L11" s="43" t="s">
        <v>43</v>
      </c>
      <c r="M11" s="43" t="s">
        <v>44</v>
      </c>
    </row>
    <row r="12" spans="1:13" ht="13.5" thickTop="1">
      <c r="A12" s="21"/>
      <c r="B12" s="21"/>
      <c r="C12" s="21"/>
      <c r="D12" s="21"/>
      <c r="E12" s="21"/>
      <c r="F12" s="20"/>
      <c r="G12" s="20"/>
      <c r="H12" s="21"/>
      <c r="I12" s="21"/>
      <c r="J12" s="21"/>
      <c r="K12" s="21"/>
      <c r="L12" s="21"/>
      <c r="M12" s="21"/>
    </row>
    <row r="13" spans="1:13" ht="12.75">
      <c r="A13" s="22">
        <v>6</v>
      </c>
      <c r="B13" s="22">
        <v>0.135</v>
      </c>
      <c r="C13" s="22">
        <v>2000</v>
      </c>
      <c r="D13" s="22">
        <v>0.166</v>
      </c>
      <c r="E13" s="22">
        <v>0.092</v>
      </c>
      <c r="F13" s="22" t="s">
        <v>45</v>
      </c>
      <c r="G13" s="22" t="s">
        <v>4</v>
      </c>
      <c r="H13" s="23">
        <v>3E-11</v>
      </c>
      <c r="I13" s="23">
        <v>5.4E-11</v>
      </c>
      <c r="J13" s="22">
        <v>1</v>
      </c>
      <c r="K13" s="23">
        <v>4.9E-11</v>
      </c>
      <c r="L13" s="23">
        <v>1.4E-11</v>
      </c>
      <c r="M13" s="23">
        <v>5E-10</v>
      </c>
    </row>
    <row r="14" spans="7:13" ht="12.75">
      <c r="G14" s="22" t="s">
        <v>3</v>
      </c>
      <c r="H14" s="23">
        <v>5.7E-11</v>
      </c>
      <c r="I14" s="23">
        <v>8.9E-11</v>
      </c>
      <c r="J14" s="22">
        <v>1</v>
      </c>
      <c r="K14" s="23"/>
      <c r="L14" s="23"/>
      <c r="M14" s="23"/>
    </row>
    <row r="15" spans="7:13" ht="12.75">
      <c r="G15" s="22" t="s">
        <v>2</v>
      </c>
      <c r="H15" s="23">
        <v>6E-11</v>
      </c>
      <c r="I15" s="23">
        <v>9.3E-11</v>
      </c>
      <c r="J15" s="22">
        <v>1</v>
      </c>
      <c r="K15" s="23"/>
      <c r="L15" s="23"/>
      <c r="M15" s="23"/>
    </row>
    <row r="16" ht="13.5" thickBot="1"/>
    <row r="17" spans="1:5" ht="14.25" thickBot="1" thickTop="1">
      <c r="A17" s="48" t="s">
        <v>0</v>
      </c>
      <c r="B17" s="87" t="s">
        <v>53</v>
      </c>
      <c r="C17" s="87"/>
      <c r="D17" s="87"/>
      <c r="E17" s="87"/>
    </row>
    <row r="18" spans="1:5" ht="14.25" thickBot="1" thickTop="1">
      <c r="A18" s="49"/>
      <c r="B18" s="50" t="s">
        <v>54</v>
      </c>
      <c r="C18" s="50" t="s">
        <v>55</v>
      </c>
      <c r="D18" s="50" t="s">
        <v>56</v>
      </c>
      <c r="E18" s="50"/>
    </row>
    <row r="19" spans="2:4" ht="13.5" thickTop="1">
      <c r="B19" s="22">
        <v>6</v>
      </c>
      <c r="D19" s="22">
        <v>2.8</v>
      </c>
    </row>
    <row r="21" ht="13.5" thickBot="1"/>
    <row r="22" spans="1:4" ht="14.25" thickBot="1" thickTop="1">
      <c r="A22" s="82" t="s">
        <v>46</v>
      </c>
      <c r="B22" s="82"/>
      <c r="C22" s="81" t="s">
        <v>47</v>
      </c>
      <c r="D22" s="86"/>
    </row>
    <row r="23" spans="1:4" ht="14.25" thickBot="1" thickTop="1">
      <c r="A23" s="45"/>
      <c r="B23" s="45"/>
      <c r="C23" s="44"/>
      <c r="D23" s="46"/>
    </row>
    <row r="24" spans="1:4" ht="39.75" thickBot="1" thickTop="1">
      <c r="A24" s="43" t="s">
        <v>48</v>
      </c>
      <c r="B24" s="43" t="s">
        <v>49</v>
      </c>
      <c r="C24" s="43" t="s">
        <v>50</v>
      </c>
      <c r="D24" s="43" t="s">
        <v>51</v>
      </c>
    </row>
    <row r="25" spans="1:4" ht="13.5" thickTop="1">
      <c r="A25" s="21"/>
      <c r="B25" s="21"/>
      <c r="C25" s="21"/>
      <c r="D25" s="21"/>
    </row>
    <row r="26" spans="1:4" ht="12.75">
      <c r="A26" s="23">
        <v>1000000</v>
      </c>
      <c r="B26" s="23">
        <v>10</v>
      </c>
      <c r="C26" s="24">
        <v>1</v>
      </c>
      <c r="D26" s="24">
        <v>0.5</v>
      </c>
    </row>
  </sheetData>
  <mergeCells count="7">
    <mergeCell ref="G9:M9"/>
    <mergeCell ref="G10:I10"/>
    <mergeCell ref="J10:K10"/>
    <mergeCell ref="A22:B22"/>
    <mergeCell ref="C22:D22"/>
    <mergeCell ref="B17:E17"/>
    <mergeCell ref="A9:F9"/>
  </mergeCells>
  <printOptions/>
  <pageMargins left="0.3937007874015748" right="0.3937007874015748" top="0.3937007874015748" bottom="0.3937007874015748" header="0.5118110236220472" footer="0.5118110236220472"/>
  <pageSetup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dimension ref="A1:M26"/>
  <sheetViews>
    <sheetView workbookViewId="0" topLeftCell="A1">
      <selection activeCell="I23" sqref="I23"/>
    </sheetView>
  </sheetViews>
  <sheetFormatPr defaultColWidth="9.140625" defaultRowHeight="12.75"/>
  <cols>
    <col min="1" max="1" width="10.140625" style="0" customWidth="1"/>
    <col min="13" max="13" width="10.8515625" style="0" customWidth="1"/>
  </cols>
  <sheetData>
    <row r="1" spans="1:6" ht="20.25">
      <c r="A1" s="51" t="s">
        <v>109</v>
      </c>
      <c r="B1" s="38"/>
      <c r="C1" s="38"/>
      <c r="D1" s="38"/>
      <c r="E1" s="38"/>
      <c r="F1" s="38"/>
    </row>
    <row r="3" spans="1:4" ht="13.5" thickBot="1">
      <c r="A3" s="18"/>
      <c r="B3" s="19"/>
      <c r="C3" s="19"/>
      <c r="D3" s="19"/>
    </row>
    <row r="4" spans="1:4" ht="52.5" thickBot="1" thickTop="1">
      <c r="A4" s="42" t="s">
        <v>33</v>
      </c>
      <c r="B4" s="43" t="s">
        <v>34</v>
      </c>
      <c r="C4" s="42" t="s">
        <v>52</v>
      </c>
      <c r="D4" s="42" t="s">
        <v>35</v>
      </c>
    </row>
    <row r="5" spans="1:4" ht="13.5" thickTop="1">
      <c r="A5" s="20"/>
      <c r="B5" s="21"/>
      <c r="C5" s="20"/>
      <c r="D5" s="20"/>
    </row>
    <row r="6" spans="1:4" ht="12.75">
      <c r="A6" t="s">
        <v>110</v>
      </c>
      <c r="B6" s="22">
        <v>6912</v>
      </c>
      <c r="C6" s="52">
        <v>0.0001</v>
      </c>
      <c r="D6" t="s">
        <v>111</v>
      </c>
    </row>
    <row r="7" ht="12.75">
      <c r="B7" s="22"/>
    </row>
    <row r="8" ht="13.5" thickBot="1"/>
    <row r="9" spans="1:13" ht="14.25" thickBot="1" thickTop="1">
      <c r="A9" s="81" t="s">
        <v>23</v>
      </c>
      <c r="B9" s="82"/>
      <c r="C9" s="82"/>
      <c r="D9" s="82"/>
      <c r="E9" s="83"/>
      <c r="F9" s="84"/>
      <c r="G9" s="81" t="s">
        <v>28</v>
      </c>
      <c r="H9" s="82"/>
      <c r="I9" s="82"/>
      <c r="J9" s="82"/>
      <c r="K9" s="82"/>
      <c r="L9" s="83"/>
      <c r="M9" s="84"/>
    </row>
    <row r="10" spans="1:13" ht="40.5" thickBot="1" thickTop="1">
      <c r="A10" s="44"/>
      <c r="B10" s="45"/>
      <c r="C10" s="45"/>
      <c r="D10" s="45"/>
      <c r="E10" s="45"/>
      <c r="F10" s="46"/>
      <c r="G10" s="85" t="s">
        <v>29</v>
      </c>
      <c r="H10" s="85"/>
      <c r="I10" s="85"/>
      <c r="J10" s="85" t="s">
        <v>30</v>
      </c>
      <c r="K10" s="85"/>
      <c r="L10" s="47" t="s">
        <v>31</v>
      </c>
      <c r="M10" s="47" t="s">
        <v>32</v>
      </c>
    </row>
    <row r="11" spans="1:13" ht="65.25" thickBot="1" thickTop="1">
      <c r="A11" s="43" t="s">
        <v>36</v>
      </c>
      <c r="B11" s="43" t="s">
        <v>24</v>
      </c>
      <c r="C11" s="43" t="s">
        <v>25</v>
      </c>
      <c r="D11" s="43" t="s">
        <v>26</v>
      </c>
      <c r="E11" s="43" t="s">
        <v>27</v>
      </c>
      <c r="F11" s="42" t="s">
        <v>37</v>
      </c>
      <c r="G11" s="42" t="s">
        <v>38</v>
      </c>
      <c r="H11" s="43" t="s">
        <v>39</v>
      </c>
      <c r="I11" s="43" t="s">
        <v>40</v>
      </c>
      <c r="J11" s="43" t="s">
        <v>41</v>
      </c>
      <c r="K11" s="43" t="s">
        <v>42</v>
      </c>
      <c r="L11" s="43" t="s">
        <v>43</v>
      </c>
      <c r="M11" s="43" t="s">
        <v>44</v>
      </c>
    </row>
    <row r="12" spans="1:13" ht="13.5" thickTop="1">
      <c r="A12" s="21"/>
      <c r="B12" s="21"/>
      <c r="C12" s="21"/>
      <c r="D12" s="21"/>
      <c r="E12" s="21"/>
      <c r="F12" s="20"/>
      <c r="G12" s="20"/>
      <c r="H12" s="21"/>
      <c r="I12" s="21"/>
      <c r="J12" s="21"/>
      <c r="K12" s="21"/>
      <c r="L12" s="21"/>
      <c r="M12" s="21"/>
    </row>
    <row r="13" spans="1:13" ht="12.75">
      <c r="A13" s="22">
        <v>0.1</v>
      </c>
      <c r="B13" s="22">
        <v>0.011</v>
      </c>
      <c r="C13" s="22">
        <v>10</v>
      </c>
      <c r="D13" s="22">
        <v>0.00033</v>
      </c>
      <c r="E13" s="22"/>
      <c r="F13" s="22"/>
      <c r="G13" s="22" t="s">
        <v>4</v>
      </c>
      <c r="H13" s="23">
        <v>5.4E-10</v>
      </c>
      <c r="I13" s="23">
        <v>8.3E-10</v>
      </c>
      <c r="J13" s="22">
        <v>1</v>
      </c>
      <c r="K13" s="23">
        <v>1.3E-09</v>
      </c>
      <c r="L13" s="23">
        <v>2.6E-10</v>
      </c>
      <c r="M13" s="23">
        <v>2E-12</v>
      </c>
    </row>
    <row r="14" spans="7:13" ht="12.75">
      <c r="G14" s="22" t="s">
        <v>3</v>
      </c>
      <c r="H14" s="23">
        <v>1.3E-08</v>
      </c>
      <c r="I14" s="23">
        <v>7.9E-09</v>
      </c>
      <c r="J14" s="22"/>
      <c r="K14" s="23"/>
      <c r="L14" s="23"/>
      <c r="M14" s="23"/>
    </row>
    <row r="15" spans="7:13" ht="12.75">
      <c r="G15" s="22"/>
      <c r="H15" s="23"/>
      <c r="I15" s="23"/>
      <c r="J15" s="22"/>
      <c r="K15" s="23"/>
      <c r="L15" s="23"/>
      <c r="M15" s="23"/>
    </row>
    <row r="16" ht="13.5" thickBot="1"/>
    <row r="17" spans="1:5" ht="14.25" thickBot="1" thickTop="1">
      <c r="A17" s="48" t="s">
        <v>110</v>
      </c>
      <c r="B17" s="87" t="s">
        <v>53</v>
      </c>
      <c r="C17" s="87"/>
      <c r="D17" s="87"/>
      <c r="E17" s="87"/>
    </row>
    <row r="18" spans="1:5" ht="14.25" thickBot="1" thickTop="1">
      <c r="A18" s="49"/>
      <c r="B18" s="50" t="s">
        <v>54</v>
      </c>
      <c r="C18" s="50" t="s">
        <v>55</v>
      </c>
      <c r="D18" s="50" t="s">
        <v>56</v>
      </c>
      <c r="E18" s="50"/>
    </row>
    <row r="19" spans="2:4" ht="13.5" thickTop="1">
      <c r="B19" s="22">
        <v>0.1</v>
      </c>
      <c r="C19">
        <v>0.9</v>
      </c>
      <c r="D19" s="22"/>
    </row>
    <row r="21" ht="13.5" thickBot="1"/>
    <row r="22" spans="1:4" ht="14.25" thickBot="1" thickTop="1">
      <c r="A22" s="82" t="s">
        <v>46</v>
      </c>
      <c r="B22" s="82"/>
      <c r="C22" s="81" t="s">
        <v>47</v>
      </c>
      <c r="D22" s="86"/>
    </row>
    <row r="23" spans="1:4" ht="14.25" thickBot="1" thickTop="1">
      <c r="A23" s="45"/>
      <c r="B23" s="45"/>
      <c r="C23" s="44"/>
      <c r="D23" s="46"/>
    </row>
    <row r="24" spans="1:4" ht="39.75" thickBot="1" thickTop="1">
      <c r="A24" s="43" t="s">
        <v>48</v>
      </c>
      <c r="B24" s="43" t="s">
        <v>49</v>
      </c>
      <c r="C24" s="43" t="s">
        <v>50</v>
      </c>
      <c r="D24" s="43" t="s">
        <v>51</v>
      </c>
    </row>
    <row r="25" spans="1:4" ht="13.5" thickTop="1">
      <c r="A25" s="21"/>
      <c r="B25" s="21"/>
      <c r="C25" s="21"/>
      <c r="D25" s="21"/>
    </row>
    <row r="26" spans="1:4" ht="12.75">
      <c r="A26" s="23" t="s">
        <v>112</v>
      </c>
      <c r="B26" s="23" t="s">
        <v>112</v>
      </c>
      <c r="C26" s="24">
        <v>0.3</v>
      </c>
      <c r="D26" s="24">
        <v>0.3</v>
      </c>
    </row>
  </sheetData>
  <mergeCells count="7">
    <mergeCell ref="G9:M9"/>
    <mergeCell ref="G10:I10"/>
    <mergeCell ref="J10:K10"/>
    <mergeCell ref="A22:B22"/>
    <mergeCell ref="C22:D22"/>
    <mergeCell ref="B17:E17"/>
    <mergeCell ref="A9:F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26"/>
  <sheetViews>
    <sheetView workbookViewId="0" topLeftCell="A1">
      <selection activeCell="G19" sqref="G19"/>
    </sheetView>
  </sheetViews>
  <sheetFormatPr defaultColWidth="9.140625" defaultRowHeight="12.75"/>
  <cols>
    <col min="1" max="1" width="10.140625" style="0" customWidth="1"/>
    <col min="13" max="13" width="10.8515625" style="0" customWidth="1"/>
  </cols>
  <sheetData>
    <row r="1" spans="1:6" ht="20.25">
      <c r="A1" s="51" t="s">
        <v>109</v>
      </c>
      <c r="B1" s="38"/>
      <c r="C1" s="38"/>
      <c r="D1" s="38"/>
      <c r="E1" s="38"/>
      <c r="F1" s="38"/>
    </row>
    <row r="3" spans="1:4" ht="13.5" thickBot="1">
      <c r="A3" s="18"/>
      <c r="B3" s="19"/>
      <c r="C3" s="19"/>
      <c r="D3" s="19"/>
    </row>
    <row r="4" spans="1:4" ht="52.5" thickBot="1" thickTop="1">
      <c r="A4" s="42" t="s">
        <v>33</v>
      </c>
      <c r="B4" s="43" t="s">
        <v>34</v>
      </c>
      <c r="C4" s="42" t="s">
        <v>52</v>
      </c>
      <c r="D4" s="42" t="s">
        <v>35</v>
      </c>
    </row>
    <row r="5" spans="1:4" ht="13.5" thickTop="1">
      <c r="A5" s="20"/>
      <c r="B5" s="21"/>
      <c r="C5" s="20"/>
      <c r="D5" s="20"/>
    </row>
    <row r="6" spans="1:4" ht="12.75">
      <c r="A6" t="s">
        <v>113</v>
      </c>
      <c r="B6" s="22">
        <v>1.133</v>
      </c>
      <c r="C6" s="52">
        <v>0.6116</v>
      </c>
      <c r="D6" t="s">
        <v>114</v>
      </c>
    </row>
    <row r="7" ht="12.75">
      <c r="B7" s="22"/>
    </row>
    <row r="8" ht="13.5" thickBot="1"/>
    <row r="9" spans="1:13" ht="14.25" thickBot="1" thickTop="1">
      <c r="A9" s="81" t="s">
        <v>23</v>
      </c>
      <c r="B9" s="82"/>
      <c r="C9" s="82"/>
      <c r="D9" s="82"/>
      <c r="E9" s="83"/>
      <c r="F9" s="84"/>
      <c r="G9" s="81" t="s">
        <v>28</v>
      </c>
      <c r="H9" s="82"/>
      <c r="I9" s="82"/>
      <c r="J9" s="82"/>
      <c r="K9" s="82"/>
      <c r="L9" s="83"/>
      <c r="M9" s="84"/>
    </row>
    <row r="10" spans="1:13" ht="40.5" thickBot="1" thickTop="1">
      <c r="A10" s="44"/>
      <c r="B10" s="45"/>
      <c r="C10" s="45"/>
      <c r="D10" s="45"/>
      <c r="E10" s="45"/>
      <c r="F10" s="46"/>
      <c r="G10" s="85" t="s">
        <v>29</v>
      </c>
      <c r="H10" s="85"/>
      <c r="I10" s="85"/>
      <c r="J10" s="85" t="s">
        <v>30</v>
      </c>
      <c r="K10" s="85"/>
      <c r="L10" s="47" t="s">
        <v>31</v>
      </c>
      <c r="M10" s="47" t="s">
        <v>32</v>
      </c>
    </row>
    <row r="11" spans="1:13" ht="65.25" thickBot="1" thickTop="1">
      <c r="A11" s="43" t="s">
        <v>36</v>
      </c>
      <c r="B11" s="43" t="s">
        <v>24</v>
      </c>
      <c r="C11" s="43" t="s">
        <v>25</v>
      </c>
      <c r="D11" s="43" t="s">
        <v>26</v>
      </c>
      <c r="E11" s="43" t="s">
        <v>27</v>
      </c>
      <c r="F11" s="42" t="s">
        <v>37</v>
      </c>
      <c r="G11" s="42" t="s">
        <v>38</v>
      </c>
      <c r="H11" s="43" t="s">
        <v>39</v>
      </c>
      <c r="I11" s="43" t="s">
        <v>40</v>
      </c>
      <c r="J11" s="43" t="s">
        <v>41</v>
      </c>
      <c r="K11" s="43" t="s">
        <v>42</v>
      </c>
      <c r="L11" s="43" t="s">
        <v>43</v>
      </c>
      <c r="M11" s="43" t="s">
        <v>44</v>
      </c>
    </row>
    <row r="12" spans="1:13" ht="13.5" thickTop="1">
      <c r="A12" s="21"/>
      <c r="B12" s="21"/>
      <c r="C12" s="21"/>
      <c r="D12" s="21"/>
      <c r="E12" s="21"/>
      <c r="F12" s="20"/>
      <c r="G12" s="20"/>
      <c r="H12" s="21"/>
      <c r="I12" s="21"/>
      <c r="J12" s="21"/>
      <c r="K12" s="21"/>
      <c r="L12" s="21"/>
      <c r="M12" s="21"/>
    </row>
    <row r="13" spans="1:13" ht="12.75">
      <c r="A13" s="22">
        <v>4.2</v>
      </c>
      <c r="B13" s="22">
        <v>0.13</v>
      </c>
      <c r="C13" s="22">
        <v>1000</v>
      </c>
      <c r="D13" s="22">
        <v>0.16</v>
      </c>
      <c r="E13" s="22"/>
      <c r="F13" s="22"/>
      <c r="G13" s="22" t="s">
        <v>4</v>
      </c>
      <c r="H13" s="23">
        <v>2.8E-11</v>
      </c>
      <c r="I13" s="23">
        <v>4.9E-11</v>
      </c>
      <c r="J13" s="22">
        <v>0.001</v>
      </c>
      <c r="K13" s="23">
        <v>1E-10</v>
      </c>
      <c r="L13" s="23">
        <v>2.6E-10</v>
      </c>
      <c r="M13" s="23">
        <v>2E-12</v>
      </c>
    </row>
    <row r="14" spans="7:13" ht="12.75">
      <c r="G14" s="22" t="s">
        <v>3</v>
      </c>
      <c r="H14" s="23">
        <v>5.1E-11</v>
      </c>
      <c r="I14" s="23">
        <v>8.1E-11</v>
      </c>
      <c r="J14" s="22"/>
      <c r="K14" s="23"/>
      <c r="L14" s="23"/>
      <c r="M14" s="23"/>
    </row>
    <row r="15" spans="7:13" ht="12.75">
      <c r="G15" s="22"/>
      <c r="H15" s="23"/>
      <c r="I15" s="23"/>
      <c r="J15" s="22"/>
      <c r="K15" s="23"/>
      <c r="L15" s="23"/>
      <c r="M15" s="23"/>
    </row>
    <row r="16" ht="13.5" thickBot="1"/>
    <row r="17" spans="1:5" ht="14.25" thickBot="1" thickTop="1">
      <c r="A17" s="48" t="s">
        <v>113</v>
      </c>
      <c r="B17" s="87" t="s">
        <v>53</v>
      </c>
      <c r="C17" s="87"/>
      <c r="D17" s="87"/>
      <c r="E17" s="87"/>
    </row>
    <row r="18" spans="1:5" ht="14.25" thickBot="1" thickTop="1">
      <c r="A18" s="49"/>
      <c r="B18" s="50" t="s">
        <v>54</v>
      </c>
      <c r="C18" s="50" t="s">
        <v>55</v>
      </c>
      <c r="D18" s="50" t="s">
        <v>56</v>
      </c>
      <c r="E18" s="50"/>
    </row>
    <row r="19" spans="2:4" ht="13.5" thickTop="1">
      <c r="B19" s="22">
        <v>6</v>
      </c>
      <c r="C19">
        <v>3.47</v>
      </c>
      <c r="D19" s="22"/>
    </row>
    <row r="21" ht="13.5" thickBot="1"/>
    <row r="22" spans="1:4" ht="14.25" thickBot="1" thickTop="1">
      <c r="A22" s="82" t="s">
        <v>46</v>
      </c>
      <c r="B22" s="82"/>
      <c r="C22" s="81" t="s">
        <v>47</v>
      </c>
      <c r="D22" s="86"/>
    </row>
    <row r="23" spans="1:4" ht="14.25" thickBot="1" thickTop="1">
      <c r="A23" s="45"/>
      <c r="B23" s="45"/>
      <c r="C23" s="44"/>
      <c r="D23" s="46"/>
    </row>
    <row r="24" spans="1:4" ht="39.75" thickBot="1" thickTop="1">
      <c r="A24" s="43" t="s">
        <v>48</v>
      </c>
      <c r="B24" s="43" t="s">
        <v>49</v>
      </c>
      <c r="C24" s="43" t="s">
        <v>50</v>
      </c>
      <c r="D24" s="43" t="s">
        <v>51</v>
      </c>
    </row>
    <row r="25" spans="1:4" ht="13.5" thickTop="1">
      <c r="A25" s="21"/>
      <c r="B25" s="21"/>
      <c r="C25" s="21"/>
      <c r="D25" s="21"/>
    </row>
    <row r="26" spans="1:4" ht="12.75">
      <c r="A26" s="23" t="s">
        <v>112</v>
      </c>
      <c r="B26" s="23" t="s">
        <v>112</v>
      </c>
      <c r="C26" s="24">
        <v>0.3</v>
      </c>
      <c r="D26" s="24">
        <v>0.3</v>
      </c>
    </row>
  </sheetData>
  <mergeCells count="7">
    <mergeCell ref="G9:M9"/>
    <mergeCell ref="G10:I10"/>
    <mergeCell ref="J10:K10"/>
    <mergeCell ref="A22:B22"/>
    <mergeCell ref="C22:D22"/>
    <mergeCell ref="B17:E17"/>
    <mergeCell ref="A9:F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Middenstichting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000669</dc:creator>
  <cp:keywords/>
  <dc:description/>
  <cp:lastModifiedBy>Remko Bijkerk</cp:lastModifiedBy>
  <cp:lastPrinted>2008-07-01T07:45:15Z</cp:lastPrinted>
  <dcterms:created xsi:type="dcterms:W3CDTF">2007-09-19T08:32:19Z</dcterms:created>
  <dcterms:modified xsi:type="dcterms:W3CDTF">2008-09-18T20:07:11Z</dcterms:modified>
  <cp:category/>
  <cp:version/>
  <cp:contentType/>
  <cp:contentStatus/>
</cp:coreProperties>
</file>